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VX/K/bW0t9jXbkcbgO00kRulnpYUIR2LFICvEU7mdFhlgylAF/mW4ZQpoorpYcVmDXP6x77Nic0WsmXWB6GLKQ==" workbookSaltValue="igIFkLBb6p9fGu1j7dk/kw==" workbookSpinCount="100000" lockStructure="1"/>
  <bookViews>
    <workbookView xWindow="0" yWindow="0" windowWidth="25170" windowHeight="603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AT10" i="4" s="1"/>
  <c r="U6" i="5"/>
  <c r="AL10" i="4" s="1"/>
  <c r="T6" i="5"/>
  <c r="S6" i="5"/>
  <c r="R6" i="5"/>
  <c r="Q6" i="5"/>
  <c r="W10" i="4" s="1"/>
  <c r="P6" i="5"/>
  <c r="P10" i="4" s="1"/>
  <c r="O6" i="5"/>
  <c r="I10" i="4" s="1"/>
  <c r="N6" i="5"/>
  <c r="B10" i="4" s="1"/>
  <c r="M6" i="5"/>
  <c r="AD8" i="4" s="1"/>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8" i="4"/>
  <c r="AT8" i="4"/>
  <c r="AL8" i="4"/>
  <c r="W8" i="4"/>
  <c r="P8" i="4"/>
  <c r="I8" i="4"/>
  <c r="B8" i="4"/>
</calcChain>
</file>

<file path=xl/sharedStrings.xml><?xml version="1.0" encoding="utf-8"?>
<sst xmlns="http://schemas.openxmlformats.org/spreadsheetml/2006/main" count="233" uniqueCount="117">
  <si>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</si>
  <si>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</si>
  <si>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</si>
  <si>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</si>
  <si>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</si>
  <si>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</si>
  <si>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</si>
  <si>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</si>
  <si>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</si>
  <si>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</si>
  <si>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</si>
  <si>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</si>
  <si>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</si>
  <si>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</si>
  <si>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</si>
  <si>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</si>
  <si>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</si>
  <si>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</si>
  <si>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</si>
  <si>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</si>
  <si>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</si>
  <si>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</si>
  <si>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</si>
  <si>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</si>
  <si>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</si>
  <si>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</si>
  <si>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</si>
  <si>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</si>
  <si>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</si>
  <si>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</si>
  <si>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</si>
  <si>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</si>
  <si>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</si>
  <si>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</si>
  <si>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</si>
  <si>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</si>
  <si>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</si>
  <si>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</si>
  <si>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</si>
  <si>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</si>
  <si>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</si>
  <si>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</si>
  <si>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</si>
  <si>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</si>
  <si>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</si>
  <si>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</si>
  <si>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</si>
  <si>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</si>
  <si>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</si>
  <si>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</si>
  <si>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</si>
  <si>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</si>
  <si>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</si>
  <si>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</si>
  <si>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</si>
  <si>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</si>
  <si>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</si>
  <si>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</si>
  <si>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</si>
  <si>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</si>
  <si>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</si>
  <si>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</si>
  <si>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</si>
  <si>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</si>
  <si>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</si>
  <si>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</si>
  <si>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</si>
  <si>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</si>
  <si>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</si>
  <si>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</si>
  <si>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</si>
  <si>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</si>
  <si>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</si>
  <si>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</si>
  <si>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</si>
  <si>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</si>
  <si>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</si>
  <si>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</si>
  <si>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</si>
  <si>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</si>
  <si>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</si>
  <si>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</si>
  <si>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</si>
  <si>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</si>
  <si>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</si>
  <si>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</si>
  <si>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</si>
  <si>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</si>
  <si>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</si>
  <si>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</si>
  <si>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</si>
  <si>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</si>
  <si>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</si>
  <si>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</si>
  <si>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</si>
  <si>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</si>
  <si>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</si>
  <si>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</si>
  <si>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</si>
  <si>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</si>
  <si>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</si>
  <si>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</si>
  <si>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</si>
  <si>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</si>
  <si>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</si>
  <si>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</si>
  <si>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</si>
  <si>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</si>
  <si>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</si>
  <si>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</si>
  <si>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</si>
  <si>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</si>
  <si>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</si>
  <si>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</si>
  <si>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　管路更新については、現在、必要最低限の設備更新を行っていることから、管路更新率が、類似団体平均より低い状態となっている。
　今後は、設備の老朽化に伴う更新投資等に充てる財源の必要性が高まると想定されることから、固定資産台帳を整理し、計画的な更新に努める。
</t>
    <phoneticPr fontId="4"/>
  </si>
  <si>
    <t xml:space="preserve">　給水区域が広範囲であり、資本費が割高となっていることから、収益的収支比率が類似団体平均より低い状態となっている。
 また、料金回収率も33％と類似団体平均より低い状態となっていることから、事業運営における一般会計繰入金への依存度の高さが懸念される。
　有収率については、類似団体平均を上回っており適切な施設運営が図られているが、今後も漏水調査を継続し、漏水の早期発見・修理に努め、更なる有収率の向上に努める。
</t>
    <phoneticPr fontId="4"/>
  </si>
  <si>
    <t xml:space="preserve">　給水区域が広範囲であり、資本費が割高となっていることから、料金収入のみで事業を継続することは難しく、今後も一般会計からの繰入金に依存する状況が続くと想定されるため、施設規模の適正化や適切な維持管理を進め改善していく必要がある。
　持続可能な経営を確保するため、令和６年度から公営企業会計を適用し、中長期的な視点に立った企業経営に努める。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</si>
</sst>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0.09</c:v>
                </c:pt>
                <c:pt idx="1">
                  <c:v>0.35</c:v>
                </c:pt>
                <c:pt idx="2">
                  <c:v>0.71</c:v>
                </c:pt>
                <c:pt idx="3">
                  <c:v>0.28999999999999998</c:v>
                </c:pt>
                <c:pt idx="4">
                  <c:v>0.3</c:v>
                </c:pt>
              </c:numCache>
            </c:numRef>
          </c:val>
          <c:extLst>
            <c:ext xmlns:c16="http://schemas.microsoft.com/office/drawing/2014/chart" uri="{C3380CC4-5D6E-409C-BE32-E72D297353CC}">
              <c16:uniqueId val="{00000000-87DC-43EC-8D6F-B2FAE0570F2C}"/>
            </c:ext>
          </c:extLst>
        </c:ser>
        <c:dLbls>
          <c:showLegendKey val="0"/>
          <c:showVal val="0"/>
          <c:showCatName val="0"/>
          <c:showSerName val="0"/>
          <c:showPercent val="0"/>
          <c:showBubbleSize val="0"/>
        </c:dLbls>
        <c:gapWidth val="150"/>
        <c:axId val="1287313568"/>
        <c:axId val="1287332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0.53</c:v>
                </c:pt>
                <c:pt idx="2">
                  <c:v>0.71</c:v>
                </c:pt>
                <c:pt idx="3">
                  <c:v>0.72</c:v>
                </c:pt>
                <c:pt idx="4">
                  <c:v>0.71</c:v>
                </c:pt>
              </c:numCache>
            </c:numRef>
          </c:val>
          <c:smooth val="0"/>
          <c:extLst>
            <c:ext xmlns:c16="http://schemas.microsoft.com/office/drawing/2014/chart" uri="{C3380CC4-5D6E-409C-BE32-E72D297353CC}">
              <c16:uniqueId val="{00000001-87DC-43EC-8D6F-B2FAE0570F2C}"/>
            </c:ext>
          </c:extLst>
        </c:ser>
        <c:dLbls>
          <c:showLegendKey val="0"/>
          <c:showVal val="0"/>
          <c:showCatName val="0"/>
          <c:showSerName val="0"/>
          <c:showPercent val="0"/>
          <c:showBubbleSize val="0"/>
        </c:dLbls>
        <c:marker val="1"/>
        <c:smooth val="0"/>
        <c:axId val="1287313568"/>
        <c:axId val="1287332384"/>
      </c:lineChart>
      <c:dateAx>
        <c:axId val="1287313568"/>
        <c:scaling>
          <c:orientation val="minMax"/>
        </c:scaling>
        <c:delete val="1"/>
        <c:axPos val="b"/>
        <c:numFmt formatCode="&quot;H&quot;yy" sourceLinked="1"/>
        <c:majorTickMark val="none"/>
        <c:minorTickMark val="none"/>
        <c:tickLblPos val="none"/>
        <c:crossAx val="1287332384"/>
        <c:crosses val="autoZero"/>
        <c:auto val="1"/>
        <c:lblOffset val="100"/>
        <c:baseTimeUnit val="years"/>
      </c:dateAx>
      <c:valAx>
        <c:axId val="1287332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13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44.13</c:v>
                </c:pt>
                <c:pt idx="1">
                  <c:v>42.68</c:v>
                </c:pt>
                <c:pt idx="2">
                  <c:v>39.57</c:v>
                </c:pt>
                <c:pt idx="3">
                  <c:v>40.47</c:v>
                </c:pt>
                <c:pt idx="4">
                  <c:v>39.340000000000003</c:v>
                </c:pt>
              </c:numCache>
            </c:numRef>
          </c:val>
          <c:extLst>
            <c:ext xmlns:c16="http://schemas.microsoft.com/office/drawing/2014/chart" uri="{C3380CC4-5D6E-409C-BE32-E72D297353CC}">
              <c16:uniqueId val="{00000000-1526-452A-A094-FE2C07122918}"/>
            </c:ext>
          </c:extLst>
        </c:ser>
        <c:dLbls>
          <c:showLegendKey val="0"/>
          <c:showVal val="0"/>
          <c:showCatName val="0"/>
          <c:showSerName val="0"/>
          <c:showPercent val="0"/>
          <c:showBubbleSize val="0"/>
        </c:dLbls>
        <c:gapWidth val="150"/>
        <c:axId val="1287324936"/>
        <c:axId val="1287331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78.510000000000005</c:v>
                </c:pt>
                <c:pt idx="1">
                  <c:v>77.91</c:v>
                </c:pt>
                <c:pt idx="2">
                  <c:v>79.099999999999994</c:v>
                </c:pt>
                <c:pt idx="3">
                  <c:v>79.33</c:v>
                </c:pt>
                <c:pt idx="4">
                  <c:v>73.540000000000006</c:v>
                </c:pt>
              </c:numCache>
            </c:numRef>
          </c:val>
          <c:smooth val="0"/>
          <c:extLst>
            <c:ext xmlns:c16="http://schemas.microsoft.com/office/drawing/2014/chart" uri="{C3380CC4-5D6E-409C-BE32-E72D297353CC}">
              <c16:uniqueId val="{00000001-1526-452A-A094-FE2C07122918}"/>
            </c:ext>
          </c:extLst>
        </c:ser>
        <c:dLbls>
          <c:showLegendKey val="0"/>
          <c:showVal val="0"/>
          <c:showCatName val="0"/>
          <c:showSerName val="0"/>
          <c:showPercent val="0"/>
          <c:showBubbleSize val="0"/>
        </c:dLbls>
        <c:marker val="1"/>
        <c:smooth val="0"/>
        <c:axId val="1287324936"/>
        <c:axId val="1287331992"/>
      </c:lineChart>
      <c:dateAx>
        <c:axId val="1287324936"/>
        <c:scaling>
          <c:orientation val="minMax"/>
        </c:scaling>
        <c:delete val="1"/>
        <c:axPos val="b"/>
        <c:numFmt formatCode="&quot;H&quot;yy" sourceLinked="1"/>
        <c:majorTickMark val="none"/>
        <c:minorTickMark val="none"/>
        <c:tickLblPos val="none"/>
        <c:crossAx val="1287331992"/>
        <c:crosses val="autoZero"/>
        <c:auto val="1"/>
        <c:lblOffset val="100"/>
        <c:baseTimeUnit val="years"/>
      </c:dateAx>
      <c:valAx>
        <c:axId val="1287331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24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5FE-40EE-A670-315E627A9F92}"/>
            </c:ext>
          </c:extLst>
        </c:ser>
        <c:dLbls>
          <c:showLegendKey val="0"/>
          <c:showVal val="0"/>
          <c:showCatName val="0"/>
          <c:showSerName val="0"/>
          <c:showPercent val="0"/>
          <c:showBubbleSize val="0"/>
        </c:dLbls>
        <c:gapWidth val="150"/>
        <c:axId val="1287330816"/>
        <c:axId val="128732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FE-40EE-A670-315E627A9F92}"/>
            </c:ext>
          </c:extLst>
        </c:ser>
        <c:dLbls>
          <c:showLegendKey val="0"/>
          <c:showVal val="0"/>
          <c:showCatName val="0"/>
          <c:showSerName val="0"/>
          <c:showPercent val="0"/>
          <c:showBubbleSize val="0"/>
        </c:dLbls>
        <c:marker val="1"/>
        <c:smooth val="0"/>
        <c:axId val="1287330816"/>
        <c:axId val="1287323760"/>
      </c:lineChart>
      <c:dateAx>
        <c:axId val="1287330816"/>
        <c:scaling>
          <c:orientation val="minMax"/>
        </c:scaling>
        <c:delete val="1"/>
        <c:axPos val="b"/>
        <c:numFmt formatCode="&quot;H&quot;yy" sourceLinked="1"/>
        <c:majorTickMark val="none"/>
        <c:minorTickMark val="none"/>
        <c:tickLblPos val="none"/>
        <c:crossAx val="1287323760"/>
        <c:crosses val="autoZero"/>
        <c:auto val="1"/>
        <c:lblOffset val="100"/>
        <c:baseTimeUnit val="years"/>
      </c:dateAx>
      <c:valAx>
        <c:axId val="128732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3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ADA-4B9F-91CD-B063CB2CAF4B}"/>
            </c:ext>
          </c:extLst>
        </c:ser>
        <c:dLbls>
          <c:showLegendKey val="0"/>
          <c:showVal val="0"/>
          <c:showCatName val="0"/>
          <c:showSerName val="0"/>
          <c:showPercent val="0"/>
          <c:showBubbleSize val="0"/>
        </c:dLbls>
        <c:gapWidth val="150"/>
        <c:axId val="1287330032"/>
        <c:axId val="128732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ADA-4B9F-91CD-B063CB2CAF4B}"/>
            </c:ext>
          </c:extLst>
        </c:ser>
        <c:dLbls>
          <c:showLegendKey val="0"/>
          <c:showVal val="0"/>
          <c:showCatName val="0"/>
          <c:showSerName val="0"/>
          <c:showPercent val="0"/>
          <c:showBubbleSize val="0"/>
        </c:dLbls>
        <c:marker val="1"/>
        <c:smooth val="0"/>
        <c:axId val="1287330032"/>
        <c:axId val="1287329248"/>
      </c:lineChart>
      <c:dateAx>
        <c:axId val="1287330032"/>
        <c:scaling>
          <c:orientation val="minMax"/>
        </c:scaling>
        <c:delete val="1"/>
        <c:axPos val="b"/>
        <c:numFmt formatCode="&quot;H&quot;yy" sourceLinked="1"/>
        <c:majorTickMark val="none"/>
        <c:minorTickMark val="none"/>
        <c:tickLblPos val="none"/>
        <c:crossAx val="1287329248"/>
        <c:crosses val="autoZero"/>
        <c:auto val="1"/>
        <c:lblOffset val="100"/>
        <c:baseTimeUnit val="years"/>
      </c:dateAx>
      <c:valAx>
        <c:axId val="128732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3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E9-483C-AB54-B8244DB5694F}"/>
            </c:ext>
          </c:extLst>
        </c:ser>
        <c:dLbls>
          <c:showLegendKey val="0"/>
          <c:showVal val="0"/>
          <c:showCatName val="0"/>
          <c:showSerName val="0"/>
          <c:showPercent val="0"/>
          <c:showBubbleSize val="0"/>
        </c:dLbls>
        <c:gapWidth val="150"/>
        <c:axId val="1287318272"/>
        <c:axId val="1287317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E9-483C-AB54-B8244DB5694F}"/>
            </c:ext>
          </c:extLst>
        </c:ser>
        <c:dLbls>
          <c:showLegendKey val="0"/>
          <c:showVal val="0"/>
          <c:showCatName val="0"/>
          <c:showSerName val="0"/>
          <c:showPercent val="0"/>
          <c:showBubbleSize val="0"/>
        </c:dLbls>
        <c:marker val="1"/>
        <c:smooth val="0"/>
        <c:axId val="1287318272"/>
        <c:axId val="1287317880"/>
      </c:lineChart>
      <c:dateAx>
        <c:axId val="1287318272"/>
        <c:scaling>
          <c:orientation val="minMax"/>
        </c:scaling>
        <c:delete val="1"/>
        <c:axPos val="b"/>
        <c:numFmt formatCode="&quot;H&quot;yy" sourceLinked="1"/>
        <c:majorTickMark val="none"/>
        <c:minorTickMark val="none"/>
        <c:tickLblPos val="none"/>
        <c:crossAx val="1287317880"/>
        <c:crosses val="autoZero"/>
        <c:auto val="1"/>
        <c:lblOffset val="100"/>
        <c:baseTimeUnit val="years"/>
      </c:dateAx>
      <c:valAx>
        <c:axId val="1287317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18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2D0-4477-BE5D-89E1C2D671A9}"/>
            </c:ext>
          </c:extLst>
        </c:ser>
        <c:dLbls>
          <c:showLegendKey val="0"/>
          <c:showVal val="0"/>
          <c:showCatName val="0"/>
          <c:showSerName val="0"/>
          <c:showPercent val="0"/>
          <c:showBubbleSize val="0"/>
        </c:dLbls>
        <c:gapWidth val="150"/>
        <c:axId val="1287316704"/>
        <c:axId val="1287333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2D0-4477-BE5D-89E1C2D671A9}"/>
            </c:ext>
          </c:extLst>
        </c:ser>
        <c:dLbls>
          <c:showLegendKey val="0"/>
          <c:showVal val="0"/>
          <c:showCatName val="0"/>
          <c:showSerName val="0"/>
          <c:showPercent val="0"/>
          <c:showBubbleSize val="0"/>
        </c:dLbls>
        <c:marker val="1"/>
        <c:smooth val="0"/>
        <c:axId val="1287316704"/>
        <c:axId val="1287333560"/>
      </c:lineChart>
      <c:dateAx>
        <c:axId val="1287316704"/>
        <c:scaling>
          <c:orientation val="minMax"/>
        </c:scaling>
        <c:delete val="1"/>
        <c:axPos val="b"/>
        <c:numFmt formatCode="&quot;H&quot;yy" sourceLinked="1"/>
        <c:majorTickMark val="none"/>
        <c:minorTickMark val="none"/>
        <c:tickLblPos val="none"/>
        <c:crossAx val="1287333560"/>
        <c:crosses val="autoZero"/>
        <c:auto val="1"/>
        <c:lblOffset val="100"/>
        <c:baseTimeUnit val="years"/>
      </c:dateAx>
      <c:valAx>
        <c:axId val="1287333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1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2178.2600000000002</c:v>
                </c:pt>
                <c:pt idx="1">
                  <c:v>2077.1999999999998</c:v>
                </c:pt>
                <c:pt idx="2">
                  <c:v>2010.06</c:v>
                </c:pt>
                <c:pt idx="3">
                  <c:v>1922.31</c:v>
                </c:pt>
                <c:pt idx="4">
                  <c:v>1840.58</c:v>
                </c:pt>
              </c:numCache>
            </c:numRef>
          </c:val>
          <c:extLst>
            <c:ext xmlns:c16="http://schemas.microsoft.com/office/drawing/2014/chart" uri="{C3380CC4-5D6E-409C-BE32-E72D297353CC}">
              <c16:uniqueId val="{00000000-A42C-4C55-A641-B9C6A34162CA}"/>
            </c:ext>
          </c:extLst>
        </c:ser>
        <c:dLbls>
          <c:showLegendKey val="0"/>
          <c:showVal val="0"/>
          <c:showCatName val="0"/>
          <c:showSerName val="0"/>
          <c:showPercent val="0"/>
          <c:showBubbleSize val="0"/>
        </c:dLbls>
        <c:gapWidth val="150"/>
        <c:axId val="1287323368"/>
        <c:axId val="1287310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1061.58</c:v>
                </c:pt>
                <c:pt idx="1">
                  <c:v>1007.7</c:v>
                </c:pt>
                <c:pt idx="2">
                  <c:v>1018.52</c:v>
                </c:pt>
                <c:pt idx="3">
                  <c:v>949.61</c:v>
                </c:pt>
                <c:pt idx="4">
                  <c:v>918.84</c:v>
                </c:pt>
              </c:numCache>
            </c:numRef>
          </c:val>
          <c:smooth val="0"/>
          <c:extLst>
            <c:ext xmlns:c16="http://schemas.microsoft.com/office/drawing/2014/chart" uri="{C3380CC4-5D6E-409C-BE32-E72D297353CC}">
              <c16:uniqueId val="{00000001-A42C-4C55-A641-B9C6A34162CA}"/>
            </c:ext>
          </c:extLst>
        </c:ser>
        <c:dLbls>
          <c:showLegendKey val="0"/>
          <c:showVal val="0"/>
          <c:showCatName val="0"/>
          <c:showSerName val="0"/>
          <c:showPercent val="0"/>
          <c:showBubbleSize val="0"/>
        </c:dLbls>
        <c:marker val="1"/>
        <c:smooth val="0"/>
        <c:axId val="1287323368"/>
        <c:axId val="1287310824"/>
      </c:lineChart>
      <c:dateAx>
        <c:axId val="1287323368"/>
        <c:scaling>
          <c:orientation val="minMax"/>
        </c:scaling>
        <c:delete val="1"/>
        <c:axPos val="b"/>
        <c:numFmt formatCode="&quot;H&quot;yy" sourceLinked="1"/>
        <c:majorTickMark val="none"/>
        <c:minorTickMark val="none"/>
        <c:tickLblPos val="none"/>
        <c:crossAx val="1287310824"/>
        <c:crosses val="autoZero"/>
        <c:auto val="1"/>
        <c:lblOffset val="100"/>
        <c:baseTimeUnit val="years"/>
      </c:dateAx>
      <c:valAx>
        <c:axId val="1287310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23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35.25</c:v>
                </c:pt>
                <c:pt idx="1">
                  <c:v>36.64</c:v>
                </c:pt>
                <c:pt idx="2">
                  <c:v>36.369999999999997</c:v>
                </c:pt>
                <c:pt idx="3">
                  <c:v>34.909999999999997</c:v>
                </c:pt>
                <c:pt idx="4">
                  <c:v>33.28</c:v>
                </c:pt>
              </c:numCache>
            </c:numRef>
          </c:val>
          <c:extLst>
            <c:ext xmlns:c16="http://schemas.microsoft.com/office/drawing/2014/chart" uri="{C3380CC4-5D6E-409C-BE32-E72D297353CC}">
              <c16:uniqueId val="{00000000-14EE-4C2C-8B07-D6A514F504D1}"/>
            </c:ext>
          </c:extLst>
        </c:ser>
        <c:dLbls>
          <c:showLegendKey val="0"/>
          <c:showVal val="0"/>
          <c:showCatName val="0"/>
          <c:showSerName val="0"/>
          <c:showPercent val="0"/>
          <c:showBubbleSize val="0"/>
        </c:dLbls>
        <c:gapWidth val="150"/>
        <c:axId val="1287332776"/>
        <c:axId val="1287329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58.52</c:v>
                </c:pt>
                <c:pt idx="1">
                  <c:v>59.22</c:v>
                </c:pt>
                <c:pt idx="2">
                  <c:v>58.79</c:v>
                </c:pt>
                <c:pt idx="3">
                  <c:v>58.41</c:v>
                </c:pt>
                <c:pt idx="4">
                  <c:v>58.27</c:v>
                </c:pt>
              </c:numCache>
            </c:numRef>
          </c:val>
          <c:smooth val="0"/>
          <c:extLst>
            <c:ext xmlns:c16="http://schemas.microsoft.com/office/drawing/2014/chart" uri="{C3380CC4-5D6E-409C-BE32-E72D297353CC}">
              <c16:uniqueId val="{00000001-14EE-4C2C-8B07-D6A514F504D1}"/>
            </c:ext>
          </c:extLst>
        </c:ser>
        <c:dLbls>
          <c:showLegendKey val="0"/>
          <c:showVal val="0"/>
          <c:showCatName val="0"/>
          <c:showSerName val="0"/>
          <c:showPercent val="0"/>
          <c:showBubbleSize val="0"/>
        </c:dLbls>
        <c:marker val="1"/>
        <c:smooth val="0"/>
        <c:axId val="1287332776"/>
        <c:axId val="1287329640"/>
      </c:lineChart>
      <c:dateAx>
        <c:axId val="1287332776"/>
        <c:scaling>
          <c:orientation val="minMax"/>
        </c:scaling>
        <c:delete val="1"/>
        <c:axPos val="b"/>
        <c:numFmt formatCode="&quot;H&quot;yy" sourceLinked="1"/>
        <c:majorTickMark val="none"/>
        <c:minorTickMark val="none"/>
        <c:tickLblPos val="none"/>
        <c:crossAx val="1287329640"/>
        <c:crosses val="autoZero"/>
        <c:auto val="1"/>
        <c:lblOffset val="100"/>
        <c:baseTimeUnit val="years"/>
      </c:dateAx>
      <c:valAx>
        <c:axId val="1287329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32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449.42</c:v>
                </c:pt>
                <c:pt idx="1">
                  <c:v>433.66</c:v>
                </c:pt>
                <c:pt idx="2">
                  <c:v>434.6</c:v>
                </c:pt>
                <c:pt idx="3">
                  <c:v>454.13</c:v>
                </c:pt>
                <c:pt idx="4">
                  <c:v>474.88</c:v>
                </c:pt>
              </c:numCache>
            </c:numRef>
          </c:val>
          <c:extLst>
            <c:ext xmlns:c16="http://schemas.microsoft.com/office/drawing/2014/chart" uri="{C3380CC4-5D6E-409C-BE32-E72D297353CC}">
              <c16:uniqueId val="{00000000-B38B-4335-8D3C-4C2974DFA136}"/>
            </c:ext>
          </c:extLst>
        </c:ser>
        <c:dLbls>
          <c:showLegendKey val="0"/>
          <c:showVal val="0"/>
          <c:showCatName val="0"/>
          <c:showSerName val="0"/>
          <c:showPercent val="0"/>
          <c:showBubbleSize val="0"/>
        </c:dLbls>
        <c:gapWidth val="150"/>
        <c:axId val="1287337872"/>
        <c:axId val="1287308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296.3</c:v>
                </c:pt>
                <c:pt idx="1">
                  <c:v>292.89999999999998</c:v>
                </c:pt>
                <c:pt idx="2">
                  <c:v>298.25</c:v>
                </c:pt>
                <c:pt idx="3">
                  <c:v>303.27999999999997</c:v>
                </c:pt>
                <c:pt idx="4">
                  <c:v>303.81</c:v>
                </c:pt>
              </c:numCache>
            </c:numRef>
          </c:val>
          <c:smooth val="0"/>
          <c:extLst>
            <c:ext xmlns:c16="http://schemas.microsoft.com/office/drawing/2014/chart" uri="{C3380CC4-5D6E-409C-BE32-E72D297353CC}">
              <c16:uniqueId val="{00000001-B38B-4335-8D3C-4C2974DFA136}"/>
            </c:ext>
          </c:extLst>
        </c:ser>
        <c:dLbls>
          <c:showLegendKey val="0"/>
          <c:showVal val="0"/>
          <c:showCatName val="0"/>
          <c:showSerName val="0"/>
          <c:showPercent val="0"/>
          <c:showBubbleSize val="0"/>
        </c:dLbls>
        <c:marker val="1"/>
        <c:smooth val="0"/>
        <c:axId val="1287337872"/>
        <c:axId val="1287308864"/>
      </c:lineChart>
      <c:dateAx>
        <c:axId val="1287337872"/>
        <c:scaling>
          <c:orientation val="minMax"/>
        </c:scaling>
        <c:delete val="1"/>
        <c:axPos val="b"/>
        <c:numFmt formatCode="&quot;H&quot;yy" sourceLinked="1"/>
        <c:majorTickMark val="none"/>
        <c:minorTickMark val="none"/>
        <c:tickLblPos val="none"/>
        <c:crossAx val="1287308864"/>
        <c:crosses val="autoZero"/>
        <c:auto val="1"/>
        <c:lblOffset val="100"/>
        <c:baseTimeUnit val="years"/>
      </c:dateAx>
      <c:valAx>
        <c:axId val="128730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37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56.21</c:v>
                </c:pt>
                <c:pt idx="1">
                  <c:v>50.11</c:v>
                </c:pt>
                <c:pt idx="2">
                  <c:v>49.28</c:v>
                </c:pt>
                <c:pt idx="3">
                  <c:v>52.6</c:v>
                </c:pt>
                <c:pt idx="4">
                  <c:v>56.96</c:v>
                </c:pt>
              </c:numCache>
            </c:numRef>
          </c:val>
          <c:extLst>
            <c:ext xmlns:c16="http://schemas.microsoft.com/office/drawing/2014/chart" uri="{C3380CC4-5D6E-409C-BE32-E72D297353CC}">
              <c16:uniqueId val="{00000000-5034-4809-BD94-1EEB83F49DAF}"/>
            </c:ext>
          </c:extLst>
        </c:ser>
        <c:dLbls>
          <c:showLegendKey val="0"/>
          <c:showVal val="0"/>
          <c:showCatName val="0"/>
          <c:showSerName val="0"/>
          <c:showPercent val="0"/>
          <c:showBubbleSize val="0"/>
        </c:dLbls>
        <c:gapWidth val="150"/>
        <c:axId val="1287328072"/>
        <c:axId val="1287326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57.3</c:v>
                </c:pt>
                <c:pt idx="1">
                  <c:v>56.76</c:v>
                </c:pt>
                <c:pt idx="2">
                  <c:v>56.04</c:v>
                </c:pt>
                <c:pt idx="3">
                  <c:v>58.52</c:v>
                </c:pt>
                <c:pt idx="4">
                  <c:v>58.88</c:v>
                </c:pt>
              </c:numCache>
            </c:numRef>
          </c:val>
          <c:smooth val="0"/>
          <c:extLst>
            <c:ext xmlns:c16="http://schemas.microsoft.com/office/drawing/2014/chart" uri="{C3380CC4-5D6E-409C-BE32-E72D297353CC}">
              <c16:uniqueId val="{00000001-5034-4809-BD94-1EEB83F49DAF}"/>
            </c:ext>
          </c:extLst>
        </c:ser>
        <c:dLbls>
          <c:showLegendKey val="0"/>
          <c:showVal val="0"/>
          <c:showCatName val="0"/>
          <c:showSerName val="0"/>
          <c:showPercent val="0"/>
          <c:showBubbleSize val="0"/>
        </c:dLbls>
        <c:marker val="1"/>
        <c:smooth val="0"/>
        <c:axId val="1287328072"/>
        <c:axId val="1287326112"/>
      </c:lineChart>
      <c:dateAx>
        <c:axId val="1287328072"/>
        <c:scaling>
          <c:orientation val="minMax"/>
        </c:scaling>
        <c:delete val="1"/>
        <c:axPos val="b"/>
        <c:numFmt formatCode="&quot;H&quot;yy" sourceLinked="1"/>
        <c:majorTickMark val="none"/>
        <c:minorTickMark val="none"/>
        <c:tickLblPos val="none"/>
        <c:crossAx val="1287326112"/>
        <c:crosses val="autoZero"/>
        <c:auto val="1"/>
        <c:lblOffset val="100"/>
        <c:baseTimeUnit val="years"/>
      </c:dateAx>
      <c:valAx>
        <c:axId val="128732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28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86.76</c:v>
                </c:pt>
                <c:pt idx="1">
                  <c:v>89.76</c:v>
                </c:pt>
                <c:pt idx="2">
                  <c:v>87.13</c:v>
                </c:pt>
                <c:pt idx="3">
                  <c:v>86.47</c:v>
                </c:pt>
                <c:pt idx="4">
                  <c:v>80.64</c:v>
                </c:pt>
              </c:numCache>
            </c:numRef>
          </c:val>
          <c:extLst>
            <c:ext xmlns:c16="http://schemas.microsoft.com/office/drawing/2014/chart" uri="{C3380CC4-5D6E-409C-BE32-E72D297353CC}">
              <c16:uniqueId val="{00000000-DC21-4A80-94A8-389C4F2CD8CE}"/>
            </c:ext>
          </c:extLst>
        </c:ser>
        <c:dLbls>
          <c:showLegendKey val="0"/>
          <c:showVal val="0"/>
          <c:showCatName val="0"/>
          <c:showSerName val="0"/>
          <c:showPercent val="0"/>
          <c:showBubbleSize val="0"/>
        </c:dLbls>
        <c:gapWidth val="150"/>
        <c:axId val="1287281424"/>
        <c:axId val="1287308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72.42</c:v>
                </c:pt>
                <c:pt idx="1">
                  <c:v>73.069999999999993</c:v>
                </c:pt>
                <c:pt idx="2">
                  <c:v>72.78</c:v>
                </c:pt>
                <c:pt idx="3">
                  <c:v>71.33</c:v>
                </c:pt>
                <c:pt idx="4">
                  <c:v>71.150000000000006</c:v>
                </c:pt>
              </c:numCache>
            </c:numRef>
          </c:val>
          <c:smooth val="0"/>
          <c:extLst>
            <c:ext xmlns:c16="http://schemas.microsoft.com/office/drawing/2014/chart" uri="{C3380CC4-5D6E-409C-BE32-E72D297353CC}">
              <c16:uniqueId val="{00000001-DC21-4A80-94A8-389C4F2CD8CE}"/>
            </c:ext>
          </c:extLst>
        </c:ser>
        <c:dLbls>
          <c:showLegendKey val="0"/>
          <c:showVal val="0"/>
          <c:showCatName val="0"/>
          <c:showSerName val="0"/>
          <c:showPercent val="0"/>
          <c:showBubbleSize val="0"/>
        </c:dLbls>
        <c:marker val="1"/>
        <c:smooth val="0"/>
        <c:axId val="1287281424"/>
        <c:axId val="1287308472"/>
      </c:lineChart>
      <c:dateAx>
        <c:axId val="1287281424"/>
        <c:scaling>
          <c:orientation val="minMax"/>
        </c:scaling>
        <c:delete val="1"/>
        <c:axPos val="b"/>
        <c:numFmt formatCode="&quot;H&quot;yy" sourceLinked="1"/>
        <c:majorTickMark val="none"/>
        <c:minorTickMark val="none"/>
        <c:tickLblPos val="none"/>
        <c:crossAx val="1287308472"/>
        <c:crosses val="autoZero"/>
        <c:auto val="1"/>
        <c:lblOffset val="100"/>
        <c:baseTimeUnit val="years"/>
      </c:dateAx>
      <c:valAx>
        <c:axId val="1287308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【940.88】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【301.20】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BJ82" sqref="BJ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北海道　幕別町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15">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D3</v>
      </c>
      <c r="X8" s="36"/>
      <c r="Y8" s="36"/>
      <c r="Z8" s="36"/>
      <c r="AA8" s="36"/>
      <c r="AB8" s="36"/>
      <c r="AC8" s="36"/>
      <c r="AD8" s="36" t="str">
        <f>データ!$M$6</f>
        <v>非設置</v>
      </c>
      <c r="AE8" s="36"/>
      <c r="AF8" s="36"/>
      <c r="AG8" s="36"/>
      <c r="AH8" s="36"/>
      <c r="AI8" s="36"/>
      <c r="AJ8" s="36"/>
      <c r="AK8" s="2"/>
      <c r="AL8" s="37">
        <f>データ!$R$6</f>
        <v>26273</v>
      </c>
      <c r="AM8" s="37"/>
      <c r="AN8" s="37"/>
      <c r="AO8" s="37"/>
      <c r="AP8" s="37"/>
      <c r="AQ8" s="37"/>
      <c r="AR8" s="37"/>
      <c r="AS8" s="37"/>
      <c r="AT8" s="38">
        <f>データ!$S$6</f>
        <v>477.64</v>
      </c>
      <c r="AU8" s="38"/>
      <c r="AV8" s="38"/>
      <c r="AW8" s="38"/>
      <c r="AX8" s="38"/>
      <c r="AY8" s="38"/>
      <c r="AZ8" s="38"/>
      <c r="BA8" s="38"/>
      <c r="BB8" s="38">
        <f>データ!$T$6</f>
        <v>55.01</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9.3800000000000008</v>
      </c>
      <c r="Q10" s="38"/>
      <c r="R10" s="38"/>
      <c r="S10" s="38"/>
      <c r="T10" s="38"/>
      <c r="U10" s="38"/>
      <c r="V10" s="38"/>
      <c r="W10" s="37">
        <f>データ!$Q$6</f>
        <v>4479</v>
      </c>
      <c r="X10" s="37"/>
      <c r="Y10" s="37"/>
      <c r="Z10" s="37"/>
      <c r="AA10" s="37"/>
      <c r="AB10" s="37"/>
      <c r="AC10" s="37"/>
      <c r="AD10" s="2"/>
      <c r="AE10" s="2"/>
      <c r="AF10" s="2"/>
      <c r="AG10" s="2"/>
      <c r="AH10" s="2"/>
      <c r="AI10" s="2"/>
      <c r="AJ10" s="2"/>
      <c r="AK10" s="2"/>
      <c r="AL10" s="37">
        <f>データ!$U$6</f>
        <v>2450</v>
      </c>
      <c r="AM10" s="37"/>
      <c r="AN10" s="37"/>
      <c r="AO10" s="37"/>
      <c r="AP10" s="37"/>
      <c r="AQ10" s="37"/>
      <c r="AR10" s="37"/>
      <c r="AS10" s="37"/>
      <c r="AT10" s="38">
        <f>データ!$V$6</f>
        <v>271</v>
      </c>
      <c r="AU10" s="38"/>
      <c r="AV10" s="38"/>
      <c r="AW10" s="38"/>
      <c r="AX10" s="38"/>
      <c r="AY10" s="38"/>
      <c r="AZ10" s="38"/>
      <c r="BA10" s="38"/>
      <c r="BB10" s="38">
        <f>データ!$W$6</f>
        <v>9.0399999999999991</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7" t="s">
        <v>115</v>
      </c>
      <c r="BM16" s="48"/>
      <c r="BN16" s="48"/>
      <c r="BO16" s="48"/>
      <c r="BP16" s="48"/>
      <c r="BQ16" s="48"/>
      <c r="BR16" s="48"/>
      <c r="BS16" s="48"/>
      <c r="BT16" s="48"/>
      <c r="BU16" s="48"/>
      <c r="BV16" s="48"/>
      <c r="BW16" s="48"/>
      <c r="BX16" s="48"/>
      <c r="BY16" s="48"/>
      <c r="BZ16" s="4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7"/>
      <c r="BM17" s="48"/>
      <c r="BN17" s="48"/>
      <c r="BO17" s="48"/>
      <c r="BP17" s="48"/>
      <c r="BQ17" s="48"/>
      <c r="BR17" s="48"/>
      <c r="BS17" s="48"/>
      <c r="BT17" s="48"/>
      <c r="BU17" s="48"/>
      <c r="BV17" s="48"/>
      <c r="BW17" s="48"/>
      <c r="BX17" s="48"/>
      <c r="BY17" s="48"/>
      <c r="BZ17" s="4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7"/>
      <c r="BM18" s="48"/>
      <c r="BN18" s="48"/>
      <c r="BO18" s="48"/>
      <c r="BP18" s="48"/>
      <c r="BQ18" s="48"/>
      <c r="BR18" s="48"/>
      <c r="BS18" s="48"/>
      <c r="BT18" s="48"/>
      <c r="BU18" s="48"/>
      <c r="BV18" s="48"/>
      <c r="BW18" s="48"/>
      <c r="BX18" s="48"/>
      <c r="BY18" s="48"/>
      <c r="BZ18" s="4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7"/>
      <c r="BM19" s="48"/>
      <c r="BN19" s="48"/>
      <c r="BO19" s="48"/>
      <c r="BP19" s="48"/>
      <c r="BQ19" s="48"/>
      <c r="BR19" s="48"/>
      <c r="BS19" s="48"/>
      <c r="BT19" s="48"/>
      <c r="BU19" s="48"/>
      <c r="BV19" s="48"/>
      <c r="BW19" s="48"/>
      <c r="BX19" s="48"/>
      <c r="BY19" s="48"/>
      <c r="BZ19" s="4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7"/>
      <c r="BM20" s="48"/>
      <c r="BN20" s="48"/>
      <c r="BO20" s="48"/>
      <c r="BP20" s="48"/>
      <c r="BQ20" s="48"/>
      <c r="BR20" s="48"/>
      <c r="BS20" s="48"/>
      <c r="BT20" s="48"/>
      <c r="BU20" s="48"/>
      <c r="BV20" s="48"/>
      <c r="BW20" s="48"/>
      <c r="BX20" s="48"/>
      <c r="BY20" s="48"/>
      <c r="BZ20" s="4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7"/>
      <c r="BM21" s="48"/>
      <c r="BN21" s="48"/>
      <c r="BO21" s="48"/>
      <c r="BP21" s="48"/>
      <c r="BQ21" s="48"/>
      <c r="BR21" s="48"/>
      <c r="BS21" s="48"/>
      <c r="BT21" s="48"/>
      <c r="BU21" s="48"/>
      <c r="BV21" s="48"/>
      <c r="BW21" s="48"/>
      <c r="BX21" s="48"/>
      <c r="BY21" s="48"/>
      <c r="BZ21" s="4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7"/>
      <c r="BM22" s="48"/>
      <c r="BN22" s="48"/>
      <c r="BO22" s="48"/>
      <c r="BP22" s="48"/>
      <c r="BQ22" s="48"/>
      <c r="BR22" s="48"/>
      <c r="BS22" s="48"/>
      <c r="BT22" s="48"/>
      <c r="BU22" s="48"/>
      <c r="BV22" s="48"/>
      <c r="BW22" s="48"/>
      <c r="BX22" s="48"/>
      <c r="BY22" s="48"/>
      <c r="BZ22" s="4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7"/>
      <c r="BM23" s="48"/>
      <c r="BN23" s="48"/>
      <c r="BO23" s="48"/>
      <c r="BP23" s="48"/>
      <c r="BQ23" s="48"/>
      <c r="BR23" s="48"/>
      <c r="BS23" s="48"/>
      <c r="BT23" s="48"/>
      <c r="BU23" s="48"/>
      <c r="BV23" s="48"/>
      <c r="BW23" s="48"/>
      <c r="BX23" s="48"/>
      <c r="BY23" s="48"/>
      <c r="BZ23" s="4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7"/>
      <c r="BM24" s="48"/>
      <c r="BN24" s="48"/>
      <c r="BO24" s="48"/>
      <c r="BP24" s="48"/>
      <c r="BQ24" s="48"/>
      <c r="BR24" s="48"/>
      <c r="BS24" s="48"/>
      <c r="BT24" s="48"/>
      <c r="BU24" s="48"/>
      <c r="BV24" s="48"/>
      <c r="BW24" s="48"/>
      <c r="BX24" s="48"/>
      <c r="BY24" s="48"/>
      <c r="BZ24" s="4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7"/>
      <c r="BM25" s="48"/>
      <c r="BN25" s="48"/>
      <c r="BO25" s="48"/>
      <c r="BP25" s="48"/>
      <c r="BQ25" s="48"/>
      <c r="BR25" s="48"/>
      <c r="BS25" s="48"/>
      <c r="BT25" s="48"/>
      <c r="BU25" s="48"/>
      <c r="BV25" s="48"/>
      <c r="BW25" s="48"/>
      <c r="BX25" s="48"/>
      <c r="BY25" s="48"/>
      <c r="BZ25" s="4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7"/>
      <c r="BM26" s="48"/>
      <c r="BN26" s="48"/>
      <c r="BO26" s="48"/>
      <c r="BP26" s="48"/>
      <c r="BQ26" s="48"/>
      <c r="BR26" s="48"/>
      <c r="BS26" s="48"/>
      <c r="BT26" s="48"/>
      <c r="BU26" s="48"/>
      <c r="BV26" s="48"/>
      <c r="BW26" s="48"/>
      <c r="BX26" s="48"/>
      <c r="BY26" s="48"/>
      <c r="BZ26" s="4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7"/>
      <c r="BM27" s="48"/>
      <c r="BN27" s="48"/>
      <c r="BO27" s="48"/>
      <c r="BP27" s="48"/>
      <c r="BQ27" s="48"/>
      <c r="BR27" s="48"/>
      <c r="BS27" s="48"/>
      <c r="BT27" s="48"/>
      <c r="BU27" s="48"/>
      <c r="BV27" s="48"/>
      <c r="BW27" s="48"/>
      <c r="BX27" s="48"/>
      <c r="BY27" s="48"/>
      <c r="BZ27" s="4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7"/>
      <c r="BM28" s="48"/>
      <c r="BN28" s="48"/>
      <c r="BO28" s="48"/>
      <c r="BP28" s="48"/>
      <c r="BQ28" s="48"/>
      <c r="BR28" s="48"/>
      <c r="BS28" s="48"/>
      <c r="BT28" s="48"/>
      <c r="BU28" s="48"/>
      <c r="BV28" s="48"/>
      <c r="BW28" s="48"/>
      <c r="BX28" s="48"/>
      <c r="BY28" s="48"/>
      <c r="BZ28" s="4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7"/>
      <c r="BM29" s="48"/>
      <c r="BN29" s="48"/>
      <c r="BO29" s="48"/>
      <c r="BP29" s="48"/>
      <c r="BQ29" s="48"/>
      <c r="BR29" s="48"/>
      <c r="BS29" s="48"/>
      <c r="BT29" s="48"/>
      <c r="BU29" s="48"/>
      <c r="BV29" s="48"/>
      <c r="BW29" s="48"/>
      <c r="BX29" s="48"/>
      <c r="BY29" s="48"/>
      <c r="BZ29" s="4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7"/>
      <c r="BM30" s="48"/>
      <c r="BN30" s="48"/>
      <c r="BO30" s="48"/>
      <c r="BP30" s="48"/>
      <c r="BQ30" s="48"/>
      <c r="BR30" s="48"/>
      <c r="BS30" s="48"/>
      <c r="BT30" s="48"/>
      <c r="BU30" s="48"/>
      <c r="BV30" s="48"/>
      <c r="BW30" s="48"/>
      <c r="BX30" s="48"/>
      <c r="BY30" s="48"/>
      <c r="BZ30" s="4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7"/>
      <c r="BM31" s="48"/>
      <c r="BN31" s="48"/>
      <c r="BO31" s="48"/>
      <c r="BP31" s="48"/>
      <c r="BQ31" s="48"/>
      <c r="BR31" s="48"/>
      <c r="BS31" s="48"/>
      <c r="BT31" s="48"/>
      <c r="BU31" s="48"/>
      <c r="BV31" s="48"/>
      <c r="BW31" s="48"/>
      <c r="BX31" s="48"/>
      <c r="BY31" s="48"/>
      <c r="BZ31" s="4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7"/>
      <c r="BM32" s="48"/>
      <c r="BN32" s="48"/>
      <c r="BO32" s="48"/>
      <c r="BP32" s="48"/>
      <c r="BQ32" s="48"/>
      <c r="BR32" s="48"/>
      <c r="BS32" s="48"/>
      <c r="BT32" s="48"/>
      <c r="BU32" s="48"/>
      <c r="BV32" s="48"/>
      <c r="BW32" s="48"/>
      <c r="BX32" s="48"/>
      <c r="BY32" s="48"/>
      <c r="BZ32" s="4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7"/>
      <c r="BM33" s="48"/>
      <c r="BN33" s="48"/>
      <c r="BO33" s="48"/>
      <c r="BP33" s="48"/>
      <c r="BQ33" s="48"/>
      <c r="BR33" s="48"/>
      <c r="BS33" s="48"/>
      <c r="BT33" s="48"/>
      <c r="BU33" s="48"/>
      <c r="BV33" s="48"/>
      <c r="BW33" s="48"/>
      <c r="BX33" s="48"/>
      <c r="BY33" s="48"/>
      <c r="BZ33" s="4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7"/>
      <c r="BM34" s="48"/>
      <c r="BN34" s="48"/>
      <c r="BO34" s="48"/>
      <c r="BP34" s="48"/>
      <c r="BQ34" s="48"/>
      <c r="BR34" s="48"/>
      <c r="BS34" s="48"/>
      <c r="BT34" s="48"/>
      <c r="BU34" s="48"/>
      <c r="BV34" s="48"/>
      <c r="BW34" s="48"/>
      <c r="BX34" s="48"/>
      <c r="BY34" s="48"/>
      <c r="BZ34" s="4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7"/>
      <c r="BM35" s="48"/>
      <c r="BN35" s="48"/>
      <c r="BO35" s="48"/>
      <c r="BP35" s="48"/>
      <c r="BQ35" s="48"/>
      <c r="BR35" s="48"/>
      <c r="BS35" s="48"/>
      <c r="BT35" s="48"/>
      <c r="BU35" s="48"/>
      <c r="BV35" s="48"/>
      <c r="BW35" s="48"/>
      <c r="BX35" s="48"/>
      <c r="BY35" s="48"/>
      <c r="BZ35" s="4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7"/>
      <c r="BM36" s="48"/>
      <c r="BN36" s="48"/>
      <c r="BO36" s="48"/>
      <c r="BP36" s="48"/>
      <c r="BQ36" s="48"/>
      <c r="BR36" s="48"/>
      <c r="BS36" s="48"/>
      <c r="BT36" s="48"/>
      <c r="BU36" s="48"/>
      <c r="BV36" s="48"/>
      <c r="BW36" s="48"/>
      <c r="BX36" s="48"/>
      <c r="BY36" s="48"/>
      <c r="BZ36" s="4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7"/>
      <c r="BM37" s="48"/>
      <c r="BN37" s="48"/>
      <c r="BO37" s="48"/>
      <c r="BP37" s="48"/>
      <c r="BQ37" s="48"/>
      <c r="BR37" s="48"/>
      <c r="BS37" s="48"/>
      <c r="BT37" s="48"/>
      <c r="BU37" s="48"/>
      <c r="BV37" s="48"/>
      <c r="BW37" s="48"/>
      <c r="BX37" s="48"/>
      <c r="BY37" s="48"/>
      <c r="BZ37" s="4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7"/>
      <c r="BM38" s="48"/>
      <c r="BN38" s="48"/>
      <c r="BO38" s="48"/>
      <c r="BP38" s="48"/>
      <c r="BQ38" s="48"/>
      <c r="BR38" s="48"/>
      <c r="BS38" s="48"/>
      <c r="BT38" s="48"/>
      <c r="BU38" s="48"/>
      <c r="BV38" s="48"/>
      <c r="BW38" s="48"/>
      <c r="BX38" s="48"/>
      <c r="BY38" s="48"/>
      <c r="BZ38" s="4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7"/>
      <c r="BM39" s="48"/>
      <c r="BN39" s="48"/>
      <c r="BO39" s="48"/>
      <c r="BP39" s="48"/>
      <c r="BQ39" s="48"/>
      <c r="BR39" s="48"/>
      <c r="BS39" s="48"/>
      <c r="BT39" s="48"/>
      <c r="BU39" s="48"/>
      <c r="BV39" s="48"/>
      <c r="BW39" s="48"/>
      <c r="BX39" s="48"/>
      <c r="BY39" s="48"/>
      <c r="BZ39" s="4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7"/>
      <c r="BM40" s="48"/>
      <c r="BN40" s="48"/>
      <c r="BO40" s="48"/>
      <c r="BP40" s="48"/>
      <c r="BQ40" s="48"/>
      <c r="BR40" s="48"/>
      <c r="BS40" s="48"/>
      <c r="BT40" s="48"/>
      <c r="BU40" s="48"/>
      <c r="BV40" s="48"/>
      <c r="BW40" s="48"/>
      <c r="BX40" s="48"/>
      <c r="BY40" s="48"/>
      <c r="BZ40" s="4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7"/>
      <c r="BM41" s="48"/>
      <c r="BN41" s="48"/>
      <c r="BO41" s="48"/>
      <c r="BP41" s="48"/>
      <c r="BQ41" s="48"/>
      <c r="BR41" s="48"/>
      <c r="BS41" s="48"/>
      <c r="BT41" s="48"/>
      <c r="BU41" s="48"/>
      <c r="BV41" s="48"/>
      <c r="BW41" s="48"/>
      <c r="BX41" s="48"/>
      <c r="BY41" s="48"/>
      <c r="BZ41" s="4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7"/>
      <c r="BM42" s="48"/>
      <c r="BN42" s="48"/>
      <c r="BO42" s="48"/>
      <c r="BP42" s="48"/>
      <c r="BQ42" s="48"/>
      <c r="BR42" s="48"/>
      <c r="BS42" s="48"/>
      <c r="BT42" s="48"/>
      <c r="BU42" s="48"/>
      <c r="BV42" s="48"/>
      <c r="BW42" s="48"/>
      <c r="BX42" s="48"/>
      <c r="BY42" s="48"/>
      <c r="BZ42" s="4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7"/>
      <c r="BM43" s="48"/>
      <c r="BN43" s="48"/>
      <c r="BO43" s="48"/>
      <c r="BP43" s="48"/>
      <c r="BQ43" s="48"/>
      <c r="BR43" s="48"/>
      <c r="BS43" s="48"/>
      <c r="BT43" s="48"/>
      <c r="BU43" s="48"/>
      <c r="BV43" s="48"/>
      <c r="BW43" s="48"/>
      <c r="BX43" s="48"/>
      <c r="BY43" s="48"/>
      <c r="BZ43" s="4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0"/>
      <c r="BM44" s="51"/>
      <c r="BN44" s="51"/>
      <c r="BO44" s="51"/>
      <c r="BP44" s="51"/>
      <c r="BQ44" s="51"/>
      <c r="BR44" s="51"/>
      <c r="BS44" s="51"/>
      <c r="BT44" s="51"/>
      <c r="BU44" s="51"/>
      <c r="BV44" s="51"/>
      <c r="BW44" s="51"/>
      <c r="BX44" s="51"/>
      <c r="BY44" s="51"/>
      <c r="BZ44" s="5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114</v>
      </c>
      <c r="BM47" s="48"/>
      <c r="BN47" s="48"/>
      <c r="BO47" s="48"/>
      <c r="BP47" s="48"/>
      <c r="BQ47" s="48"/>
      <c r="BR47" s="48"/>
      <c r="BS47" s="48"/>
      <c r="BT47" s="48"/>
      <c r="BU47" s="48"/>
      <c r="BV47" s="48"/>
      <c r="BW47" s="48"/>
      <c r="BX47" s="48"/>
      <c r="BY47" s="48"/>
      <c r="BZ47" s="4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116</v>
      </c>
      <c r="BM66" s="48"/>
      <c r="BN66" s="48"/>
      <c r="BO66" s="48"/>
      <c r="BP66" s="48"/>
      <c r="BQ66" s="48"/>
      <c r="BR66" s="48"/>
      <c r="BS66" s="48"/>
      <c r="BT66" s="48"/>
      <c r="BU66" s="48"/>
      <c r="BV66" s="48"/>
      <c r="BW66" s="48"/>
      <c r="BX66" s="48"/>
      <c r="BY66" s="48"/>
      <c r="BZ66" s="4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【73.42】</v>
      </c>
      <c r="F85" s="13" t="s">
        <v>41</v>
      </c>
      <c r="G85" s="13" t="s">
        <v>41</v>
      </c>
      <c r="H85" s="13" t="str">
        <f>データ!BO6</f>
        <v>【940.88】</v>
      </c>
      <c r="I85" s="13" t="str">
        <f>データ!BZ6</f>
        <v>【54.59】</v>
      </c>
      <c r="J85" s="13" t="str">
        <f>データ!CK6</f>
        <v>【301.20】</v>
      </c>
      <c r="K85" s="13" t="str">
        <f>データ!CV6</f>
        <v>【56.42】</v>
      </c>
      <c r="L85" s="13" t="str">
        <f>データ!DG6</f>
        <v>【71.01】</v>
      </c>
      <c r="M85" s="13" t="s">
        <v>41</v>
      </c>
      <c r="N85" s="13" t="s">
        <v>41</v>
      </c>
      <c r="O85" s="13" t="str">
        <f>データ!EN6</f>
        <v>【0.58】</v>
      </c>
    </row>
  </sheetData>
  <sheetProtection algorithmName="SHA-512" hashValue="Hazf1JF9W/xuUjFWrb3ralbSfNd2qgaysW6qDX+ZmMQ3oTqxN1JA4x7MWeJpPnrf61HIO1eEpI56xaE9RQeT6Q==" saltValue="IV9+2I2gDquONKuGGJ5XK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2" t="s">
        <v>51</v>
      </c>
      <c r="I3" s="73"/>
      <c r="J3" s="73"/>
      <c r="K3" s="73"/>
      <c r="L3" s="73"/>
      <c r="M3" s="73"/>
      <c r="N3" s="73"/>
      <c r="O3" s="73"/>
      <c r="P3" s="73"/>
      <c r="Q3" s="73"/>
      <c r="R3" s="73"/>
      <c r="S3" s="73"/>
      <c r="T3" s="73"/>
      <c r="U3" s="73"/>
      <c r="V3" s="73"/>
      <c r="W3" s="74"/>
      <c r="X3" s="78" t="s">
        <v>52</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53</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54</v>
      </c>
      <c r="B4" s="17"/>
      <c r="C4" s="17"/>
      <c r="D4" s="17"/>
      <c r="E4" s="17"/>
      <c r="F4" s="17"/>
      <c r="G4" s="17"/>
      <c r="H4" s="75"/>
      <c r="I4" s="76"/>
      <c r="J4" s="76"/>
      <c r="K4" s="76"/>
      <c r="L4" s="76"/>
      <c r="M4" s="76"/>
      <c r="N4" s="76"/>
      <c r="O4" s="76"/>
      <c r="P4" s="76"/>
      <c r="Q4" s="76"/>
      <c r="R4" s="76"/>
      <c r="S4" s="76"/>
      <c r="T4" s="76"/>
      <c r="U4" s="76"/>
      <c r="V4" s="76"/>
      <c r="W4" s="77"/>
      <c r="X4" s="71" t="s">
        <v>55</v>
      </c>
      <c r="Y4" s="71"/>
      <c r="Z4" s="71"/>
      <c r="AA4" s="71"/>
      <c r="AB4" s="71"/>
      <c r="AC4" s="71"/>
      <c r="AD4" s="71"/>
      <c r="AE4" s="71"/>
      <c r="AF4" s="71"/>
      <c r="AG4" s="71"/>
      <c r="AH4" s="71"/>
      <c r="AI4" s="71" t="s">
        <v>56</v>
      </c>
      <c r="AJ4" s="71"/>
      <c r="AK4" s="71"/>
      <c r="AL4" s="71"/>
      <c r="AM4" s="71"/>
      <c r="AN4" s="71"/>
      <c r="AO4" s="71"/>
      <c r="AP4" s="71"/>
      <c r="AQ4" s="71"/>
      <c r="AR4" s="71"/>
      <c r="AS4" s="71"/>
      <c r="AT4" s="71" t="s">
        <v>57</v>
      </c>
      <c r="AU4" s="71"/>
      <c r="AV4" s="71"/>
      <c r="AW4" s="71"/>
      <c r="AX4" s="71"/>
      <c r="AY4" s="71"/>
      <c r="AZ4" s="71"/>
      <c r="BA4" s="71"/>
      <c r="BB4" s="71"/>
      <c r="BC4" s="71"/>
      <c r="BD4" s="71"/>
      <c r="BE4" s="71" t="s">
        <v>58</v>
      </c>
      <c r="BF4" s="71"/>
      <c r="BG4" s="71"/>
      <c r="BH4" s="71"/>
      <c r="BI4" s="71"/>
      <c r="BJ4" s="71"/>
      <c r="BK4" s="71"/>
      <c r="BL4" s="71"/>
      <c r="BM4" s="71"/>
      <c r="BN4" s="71"/>
      <c r="BO4" s="71"/>
      <c r="BP4" s="71" t="s">
        <v>59</v>
      </c>
      <c r="BQ4" s="71"/>
      <c r="BR4" s="71"/>
      <c r="BS4" s="71"/>
      <c r="BT4" s="71"/>
      <c r="BU4" s="71"/>
      <c r="BV4" s="71"/>
      <c r="BW4" s="71"/>
      <c r="BX4" s="71"/>
      <c r="BY4" s="71"/>
      <c r="BZ4" s="71"/>
      <c r="CA4" s="71" t="s">
        <v>60</v>
      </c>
      <c r="CB4" s="71"/>
      <c r="CC4" s="71"/>
      <c r="CD4" s="71"/>
      <c r="CE4" s="71"/>
      <c r="CF4" s="71"/>
      <c r="CG4" s="71"/>
      <c r="CH4" s="71"/>
      <c r="CI4" s="71"/>
      <c r="CJ4" s="71"/>
      <c r="CK4" s="71"/>
      <c r="CL4" s="71" t="s">
        <v>61</v>
      </c>
      <c r="CM4" s="71"/>
      <c r="CN4" s="71"/>
      <c r="CO4" s="71"/>
      <c r="CP4" s="71"/>
      <c r="CQ4" s="71"/>
      <c r="CR4" s="71"/>
      <c r="CS4" s="71"/>
      <c r="CT4" s="71"/>
      <c r="CU4" s="71"/>
      <c r="CV4" s="71"/>
      <c r="CW4" s="71" t="s">
        <v>62</v>
      </c>
      <c r="CX4" s="71"/>
      <c r="CY4" s="71"/>
      <c r="CZ4" s="71"/>
      <c r="DA4" s="71"/>
      <c r="DB4" s="71"/>
      <c r="DC4" s="71"/>
      <c r="DD4" s="71"/>
      <c r="DE4" s="71"/>
      <c r="DF4" s="71"/>
      <c r="DG4" s="71"/>
      <c r="DH4" s="71" t="s">
        <v>63</v>
      </c>
      <c r="DI4" s="71"/>
      <c r="DJ4" s="71"/>
      <c r="DK4" s="71"/>
      <c r="DL4" s="71"/>
      <c r="DM4" s="71"/>
      <c r="DN4" s="71"/>
      <c r="DO4" s="71"/>
      <c r="DP4" s="71"/>
      <c r="DQ4" s="71"/>
      <c r="DR4" s="71"/>
      <c r="DS4" s="71" t="s">
        <v>64</v>
      </c>
      <c r="DT4" s="71"/>
      <c r="DU4" s="71"/>
      <c r="DV4" s="71"/>
      <c r="DW4" s="71"/>
      <c r="DX4" s="71"/>
      <c r="DY4" s="71"/>
      <c r="DZ4" s="71"/>
      <c r="EA4" s="71"/>
      <c r="EB4" s="71"/>
      <c r="EC4" s="71"/>
      <c r="ED4" s="71" t="s">
        <v>65</v>
      </c>
      <c r="EE4" s="71"/>
      <c r="EF4" s="71"/>
      <c r="EG4" s="71"/>
      <c r="EH4" s="71"/>
      <c r="EI4" s="71"/>
      <c r="EJ4" s="71"/>
      <c r="EK4" s="71"/>
      <c r="EL4" s="71"/>
      <c r="EM4" s="71"/>
      <c r="EN4" s="71"/>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2021</v>
      </c>
      <c r="C6" s="20">
        <f t="shared" ref="C6:W6" si="3">C7</f>
        <v>16438</v>
      </c>
      <c r="D6" s="20">
        <f t="shared" si="3"/>
        <v>47</v>
      </c>
      <c r="E6" s="20">
        <f t="shared" si="3"/>
        <v>1</v>
      </c>
      <c r="F6" s="20">
        <f t="shared" si="3"/>
        <v>0</v>
      </c>
      <c r="G6" s="20">
        <f t="shared" si="3"/>
        <v>0</v>
      </c>
      <c r="H6" s="20" t="str">
        <f t="shared" si="3"/>
        <v>北海道　幕別町</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9.3800000000000008</v>
      </c>
      <c r="Q6" s="21">
        <f t="shared" si="3"/>
        <v>4479</v>
      </c>
      <c r="R6" s="21">
        <f t="shared" si="3"/>
        <v>26273</v>
      </c>
      <c r="S6" s="21">
        <f t="shared" si="3"/>
        <v>477.64</v>
      </c>
      <c r="T6" s="21">
        <f t="shared" si="3"/>
        <v>55.01</v>
      </c>
      <c r="U6" s="21">
        <f t="shared" si="3"/>
        <v>2450</v>
      </c>
      <c r="V6" s="21">
        <f t="shared" si="3"/>
        <v>271</v>
      </c>
      <c r="W6" s="21">
        <f t="shared" si="3"/>
        <v>9.0399999999999991</v>
      </c>
      <c r="X6" s="22">
        <f>IF(X7="",NA(),X7)</f>
        <v>44.13</v>
      </c>
      <c r="Y6" s="22">
        <f t="shared" ref="Y6:AG6" si="4">IF(Y7="",NA(),Y7)</f>
        <v>42.68</v>
      </c>
      <c r="Z6" s="22">
        <f t="shared" si="4"/>
        <v>39.57</v>
      </c>
      <c r="AA6" s="22">
        <f t="shared" si="4"/>
        <v>40.47</v>
      </c>
      <c r="AB6" s="22">
        <f t="shared" si="4"/>
        <v>39.340000000000003</v>
      </c>
      <c r="AC6" s="22">
        <f t="shared" si="4"/>
        <v>78.510000000000005</v>
      </c>
      <c r="AD6" s="22">
        <f t="shared" si="4"/>
        <v>77.91</v>
      </c>
      <c r="AE6" s="22">
        <f t="shared" si="4"/>
        <v>79.099999999999994</v>
      </c>
      <c r="AF6" s="22">
        <f t="shared" si="4"/>
        <v>79.33</v>
      </c>
      <c r="AG6" s="22">
        <f t="shared" si="4"/>
        <v>73.540000000000006</v>
      </c>
      <c r="AH6" s="21" t="str">
        <f>IF(AH7="","",IF(AH7="-","【-】","【"&amp;SUBSTITUTE(TEXT(AH7,"#,##0.00"),"-","△")&amp;"】"))</f>
        <v>【73.42】</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2178.2600000000002</v>
      </c>
      <c r="BF6" s="22">
        <f t="shared" ref="BF6:BN6" si="7">IF(BF7="",NA(),BF7)</f>
        <v>2077.1999999999998</v>
      </c>
      <c r="BG6" s="22">
        <f t="shared" si="7"/>
        <v>2010.06</v>
      </c>
      <c r="BH6" s="22">
        <f t="shared" si="7"/>
        <v>1922.31</v>
      </c>
      <c r="BI6" s="22">
        <f t="shared" si="7"/>
        <v>1840.58</v>
      </c>
      <c r="BJ6" s="22">
        <f t="shared" si="7"/>
        <v>1061.58</v>
      </c>
      <c r="BK6" s="22">
        <f t="shared" si="7"/>
        <v>1007.7</v>
      </c>
      <c r="BL6" s="22">
        <f t="shared" si="7"/>
        <v>1018.52</v>
      </c>
      <c r="BM6" s="22">
        <f t="shared" si="7"/>
        <v>949.61</v>
      </c>
      <c r="BN6" s="22">
        <f t="shared" si="7"/>
        <v>918.84</v>
      </c>
      <c r="BO6" s="21" t="str">
        <f>IF(BO7="","",IF(BO7="-","【-】","【"&amp;SUBSTITUTE(TEXT(BO7,"#,##0.00"),"-","△")&amp;"】"))</f>
        <v>【940.88】</v>
      </c>
      <c r="BP6" s="22">
        <f>IF(BP7="",NA(),BP7)</f>
        <v>35.25</v>
      </c>
      <c r="BQ6" s="22">
        <f t="shared" ref="BQ6:BY6" si="8">IF(BQ7="",NA(),BQ7)</f>
        <v>36.64</v>
      </c>
      <c r="BR6" s="22">
        <f t="shared" si="8"/>
        <v>36.369999999999997</v>
      </c>
      <c r="BS6" s="22">
        <f t="shared" si="8"/>
        <v>34.909999999999997</v>
      </c>
      <c r="BT6" s="22">
        <f t="shared" si="8"/>
        <v>33.28</v>
      </c>
      <c r="BU6" s="22">
        <f t="shared" si="8"/>
        <v>58.52</v>
      </c>
      <c r="BV6" s="22">
        <f t="shared" si="8"/>
        <v>59.22</v>
      </c>
      <c r="BW6" s="22">
        <f t="shared" si="8"/>
        <v>58.79</v>
      </c>
      <c r="BX6" s="22">
        <f t="shared" si="8"/>
        <v>58.41</v>
      </c>
      <c r="BY6" s="22">
        <f t="shared" si="8"/>
        <v>58.27</v>
      </c>
      <c r="BZ6" s="21" t="str">
        <f>IF(BZ7="","",IF(BZ7="-","【-】","【"&amp;SUBSTITUTE(TEXT(BZ7,"#,##0.00"),"-","△")&amp;"】"))</f>
        <v>【54.59】</v>
      </c>
      <c r="CA6" s="22">
        <f>IF(CA7="",NA(),CA7)</f>
        <v>449.42</v>
      </c>
      <c r="CB6" s="22">
        <f t="shared" ref="CB6:CJ6" si="9">IF(CB7="",NA(),CB7)</f>
        <v>433.66</v>
      </c>
      <c r="CC6" s="22">
        <f t="shared" si="9"/>
        <v>434.6</v>
      </c>
      <c r="CD6" s="22">
        <f t="shared" si="9"/>
        <v>454.13</v>
      </c>
      <c r="CE6" s="22">
        <f t="shared" si="9"/>
        <v>474.88</v>
      </c>
      <c r="CF6" s="22">
        <f t="shared" si="9"/>
        <v>296.3</v>
      </c>
      <c r="CG6" s="22">
        <f t="shared" si="9"/>
        <v>292.89999999999998</v>
      </c>
      <c r="CH6" s="22">
        <f t="shared" si="9"/>
        <v>298.25</v>
      </c>
      <c r="CI6" s="22">
        <f t="shared" si="9"/>
        <v>303.27999999999997</v>
      </c>
      <c r="CJ6" s="22">
        <f t="shared" si="9"/>
        <v>303.81</v>
      </c>
      <c r="CK6" s="21" t="str">
        <f>IF(CK7="","",IF(CK7="-","【-】","【"&amp;SUBSTITUTE(TEXT(CK7,"#,##0.00"),"-","△")&amp;"】"))</f>
        <v>【301.20】</v>
      </c>
      <c r="CL6" s="22">
        <f>IF(CL7="",NA(),CL7)</f>
        <v>56.21</v>
      </c>
      <c r="CM6" s="22">
        <f t="shared" ref="CM6:CU6" si="10">IF(CM7="",NA(),CM7)</f>
        <v>50.11</v>
      </c>
      <c r="CN6" s="22">
        <f t="shared" si="10"/>
        <v>49.28</v>
      </c>
      <c r="CO6" s="22">
        <f t="shared" si="10"/>
        <v>52.6</v>
      </c>
      <c r="CP6" s="22">
        <f t="shared" si="10"/>
        <v>56.96</v>
      </c>
      <c r="CQ6" s="22">
        <f t="shared" si="10"/>
        <v>57.3</v>
      </c>
      <c r="CR6" s="22">
        <f t="shared" si="10"/>
        <v>56.76</v>
      </c>
      <c r="CS6" s="22">
        <f t="shared" si="10"/>
        <v>56.04</v>
      </c>
      <c r="CT6" s="22">
        <f t="shared" si="10"/>
        <v>58.52</v>
      </c>
      <c r="CU6" s="22">
        <f t="shared" si="10"/>
        <v>58.88</v>
      </c>
      <c r="CV6" s="21" t="str">
        <f>IF(CV7="","",IF(CV7="-","【-】","【"&amp;SUBSTITUTE(TEXT(CV7,"#,##0.00"),"-","△")&amp;"】"))</f>
        <v>【56.42】</v>
      </c>
      <c r="CW6" s="22">
        <f>IF(CW7="",NA(),CW7)</f>
        <v>86.76</v>
      </c>
      <c r="CX6" s="22">
        <f t="shared" ref="CX6:DF6" si="11">IF(CX7="",NA(),CX7)</f>
        <v>89.76</v>
      </c>
      <c r="CY6" s="22">
        <f t="shared" si="11"/>
        <v>87.13</v>
      </c>
      <c r="CZ6" s="22">
        <f t="shared" si="11"/>
        <v>86.47</v>
      </c>
      <c r="DA6" s="22">
        <f t="shared" si="11"/>
        <v>80.64</v>
      </c>
      <c r="DB6" s="22">
        <f t="shared" si="11"/>
        <v>72.42</v>
      </c>
      <c r="DC6" s="22">
        <f t="shared" si="11"/>
        <v>73.069999999999993</v>
      </c>
      <c r="DD6" s="22">
        <f t="shared" si="11"/>
        <v>72.78</v>
      </c>
      <c r="DE6" s="22">
        <f t="shared" si="11"/>
        <v>71.33</v>
      </c>
      <c r="DF6" s="22">
        <f t="shared" si="11"/>
        <v>71.150000000000006</v>
      </c>
      <c r="DG6" s="21" t="str">
        <f>IF(DG7="","",IF(DG7="-","【-】","【"&amp;SUBSTITUTE(TEXT(DG7,"#,##0.00"),"-","△")&amp;"】"))</f>
        <v>【71.01】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0.09</v>
      </c>
      <c r="EE6" s="22">
        <f t="shared" ref="EE6:EM6" si="14">IF(EE7="",NA(),EE7)</f>
        <v>0.35</v>
      </c>
      <c r="EF6" s="22">
        <f t="shared" si="14"/>
        <v>0.71</v>
      </c>
      <c r="EG6" s="22">
        <f t="shared" si="14"/>
        <v>0.28999999999999998</v>
      </c>
      <c r="EH6" s="22">
        <f t="shared" si="14"/>
        <v>0.3</v>
      </c>
      <c r="EI6" s="22">
        <f t="shared" si="14"/>
        <v>0.72</v>
      </c>
      <c r="EJ6" s="22">
        <f t="shared" si="14"/>
        <v>0.53</v>
      </c>
      <c r="EK6" s="22">
        <f t="shared" si="14"/>
        <v>0.71</v>
      </c>
      <c r="EL6" s="22">
        <f t="shared" si="14"/>
        <v>0.72</v>
      </c>
      <c r="EM6" s="22">
        <f t="shared" si="14"/>
        <v>0.71</v>
      </c>
      <c r="EN6" s="21" t="str">
        <f>IF(EN7="","",IF(EN7="-","【-】","【"&amp;SUBSTITUTE(TEXT(EN7,"#,##0.00"),"-","△")&amp;"】"))</f>
        <v>【0.58】</v>
      </c>
    </row>
    <row r="7" spans="1:144" s="23" customFormat="1" x14ac:dyDescent="0.15">
      <c r="A7" s="15"/>
      <c r="B7" s="24">
        <v>2021</v>
      </c>
      <c r="C7" s="24">
        <v>16438</v>
      </c>
      <c r="D7" s="24">
        <v>47</v>
      </c>
      <c r="E7" s="24">
        <v>1</v>
      </c>
      <c r="F7" s="24">
        <v>0</v>
      </c>
      <c r="G7" s="24">
        <v>0</v>
      </c>
      <c r="H7" s="24" t="s">
        <v>95</v>
      </c>
      <c r="I7" s="24" t="s">
        <v>96</v>
      </c>
      <c r="J7" s="24" t="s">
        <v>97</v>
      </c>
      <c r="K7" s="24" t="s">
        <v>98</v>
      </c>
      <c r="L7" s="24" t="s">
        <v>99</v>
      </c>
      <c r="M7" s="24" t="s">
        <v>100</v>
      </c>
      <c r="N7" s="25" t="s">
        <v>101</v>
      </c>
      <c r="O7" s="25" t="s">
        <v>102</v>
      </c>
      <c r="P7" s="25">
        <v>9.3800000000000008</v>
      </c>
      <c r="Q7" s="25">
        <v>4479</v>
      </c>
      <c r="R7" s="25">
        <v>26273</v>
      </c>
      <c r="S7" s="25">
        <v>477.64</v>
      </c>
      <c r="T7" s="25">
        <v>55.01</v>
      </c>
      <c r="U7" s="25">
        <v>2450</v>
      </c>
      <c r="V7" s="25">
        <v>271</v>
      </c>
      <c r="W7" s="25">
        <v>9.0399999999999991</v>
      </c>
      <c r="X7" s="25">
        <v>44.13</v>
      </c>
      <c r="Y7" s="25">
        <v>42.68</v>
      </c>
      <c r="Z7" s="25">
        <v>39.57</v>
      </c>
      <c r="AA7" s="25">
        <v>40.47</v>
      </c>
      <c r="AB7" s="25">
        <v>39.340000000000003</v>
      </c>
      <c r="AC7" s="25">
        <v>78.510000000000005</v>
      </c>
      <c r="AD7" s="25">
        <v>77.91</v>
      </c>
      <c r="AE7" s="25">
        <v>79.099999999999994</v>
      </c>
      <c r="AF7" s="25">
        <v>79.33</v>
      </c>
      <c r="AG7" s="25">
        <v>73.540000000000006</v>
      </c>
      <c r="AH7" s="25">
        <v>73.42</v>
      </c>
      <c r="AI7" s="25"/>
      <c r="AJ7" s="25"/>
      <c r="AK7" s="25"/>
      <c r="AL7" s="25"/>
      <c r="AM7" s="25"/>
      <c r="AN7" s="25"/>
      <c r="AO7" s="25"/>
      <c r="AP7" s="25"/>
      <c r="AQ7" s="25"/>
      <c r="AR7" s="25"/>
      <c r="AS7" s="25"/>
      <c r="AT7" s="25"/>
      <c r="AU7" s="25"/>
      <c r="AV7" s="25"/>
      <c r="AW7" s="25"/>
      <c r="AX7" s="25"/>
      <c r="AY7" s="25"/>
      <c r="AZ7" s="25"/>
      <c r="BA7" s="25"/>
      <c r="BB7" s="25"/>
      <c r="BC7" s="25"/>
      <c r="BD7" s="25"/>
      <c r="BE7" s="25">
        <v>2178.2600000000002</v>
      </c>
      <c r="BF7" s="25">
        <v>2077.1999999999998</v>
      </c>
      <c r="BG7" s="25">
        <v>2010.06</v>
      </c>
      <c r="BH7" s="25">
        <v>1922.31</v>
      </c>
      <c r="BI7" s="25">
        <v>1840.58</v>
      </c>
      <c r="BJ7" s="25">
        <v>1061.58</v>
      </c>
      <c r="BK7" s="25">
        <v>1007.7</v>
      </c>
      <c r="BL7" s="25">
        <v>1018.52</v>
      </c>
      <c r="BM7" s="25">
        <v>949.61</v>
      </c>
      <c r="BN7" s="25">
        <v>918.84</v>
      </c>
      <c r="BO7" s="25">
        <v>940.88</v>
      </c>
      <c r="BP7" s="25">
        <v>35.25</v>
      </c>
      <c r="BQ7" s="25">
        <v>36.64</v>
      </c>
      <c r="BR7" s="25">
        <v>36.369999999999997</v>
      </c>
      <c r="BS7" s="25">
        <v>34.909999999999997</v>
      </c>
      <c r="BT7" s="25">
        <v>33.28</v>
      </c>
      <c r="BU7" s="25">
        <v>58.52</v>
      </c>
      <c r="BV7" s="25">
        <v>59.22</v>
      </c>
      <c r="BW7" s="25">
        <v>58.79</v>
      </c>
      <c r="BX7" s="25">
        <v>58.41</v>
      </c>
      <c r="BY7" s="25">
        <v>58.27</v>
      </c>
      <c r="BZ7" s="25">
        <v>54.59</v>
      </c>
      <c r="CA7" s="25">
        <v>449.42</v>
      </c>
      <c r="CB7" s="25">
        <v>433.66</v>
      </c>
      <c r="CC7" s="25">
        <v>434.6</v>
      </c>
      <c r="CD7" s="25">
        <v>454.13</v>
      </c>
      <c r="CE7" s="25">
        <v>474.88</v>
      </c>
      <c r="CF7" s="25">
        <v>296.3</v>
      </c>
      <c r="CG7" s="25">
        <v>292.89999999999998</v>
      </c>
      <c r="CH7" s="25">
        <v>298.25</v>
      </c>
      <c r="CI7" s="25">
        <v>303.27999999999997</v>
      </c>
      <c r="CJ7" s="25">
        <v>303.81</v>
      </c>
      <c r="CK7" s="25">
        <v>301.2</v>
      </c>
      <c r="CL7" s="25">
        <v>56.21</v>
      </c>
      <c r="CM7" s="25">
        <v>50.11</v>
      </c>
      <c r="CN7" s="25">
        <v>49.28</v>
      </c>
      <c r="CO7" s="25">
        <v>52.6</v>
      </c>
      <c r="CP7" s="25">
        <v>56.96</v>
      </c>
      <c r="CQ7" s="25">
        <v>57.3</v>
      </c>
      <c r="CR7" s="25">
        <v>56.76</v>
      </c>
      <c r="CS7" s="25">
        <v>56.04</v>
      </c>
      <c r="CT7" s="25">
        <v>58.52</v>
      </c>
      <c r="CU7" s="25">
        <v>58.88</v>
      </c>
      <c r="CV7" s="25">
        <v>56.42</v>
      </c>
      <c r="CW7" s="25">
        <v>86.76</v>
      </c>
      <c r="CX7" s="25">
        <v>89.76</v>
      </c>
      <c r="CY7" s="25">
        <v>87.13</v>
      </c>
      <c r="CZ7" s="25">
        <v>86.47</v>
      </c>
      <c r="DA7" s="25">
        <v>80.64</v>
      </c>
      <c r="DB7" s="25">
        <v>72.42</v>
      </c>
      <c r="DC7" s="25">
        <v>73.069999999999993</v>
      </c>
      <c r="DD7" s="25">
        <v>72.78</v>
      </c>
      <c r="DE7" s="25">
        <v>71.33</v>
      </c>
      <c r="DF7" s="25">
        <v>71.150000000000006</v>
      </c>
      <c r="DG7" s="25">
        <v>71.010000000000005</v>
      </c>
      <c r="DH7" s="25"/>
      <c r="DI7" s="25"/>
      <c r="DJ7" s="25"/>
      <c r="DK7" s="25"/>
      <c r="DL7" s="25"/>
      <c r="DM7" s="25"/>
      <c r="DN7" s="25"/>
      <c r="DO7" s="25"/>
      <c r="DP7" s="25"/>
      <c r="DQ7" s="25"/>
      <c r="DR7" s="25"/>
      <c r="DS7" s="25"/>
      <c r="DT7" s="25"/>
      <c r="DU7" s="25"/>
      <c r="DV7" s="25"/>
      <c r="DW7" s="25"/>
      <c r="DX7" s="25"/>
      <c r="DY7" s="25"/>
      <c r="DZ7" s="25"/>
      <c r="EA7" s="25"/>
      <c r="EB7" s="25"/>
      <c r="EC7" s="25"/>
      <c r="ED7" s="25">
        <v>0.09</v>
      </c>
      <c r="EE7" s="25">
        <v>0.35</v>
      </c>
      <c r="EF7" s="25">
        <v>0.71</v>
      </c>
      <c r="EG7" s="25">
        <v>0.28999999999999998</v>
      </c>
      <c r="EH7" s="25">
        <v>0.3</v>
      </c>
      <c r="EI7" s="25">
        <v>0.72</v>
      </c>
      <c r="EJ7" s="25">
        <v>0.53</v>
      </c>
      <c r="EK7" s="25">
        <v>0.71</v>
      </c>
      <c r="EL7" s="25">
        <v>0.72</v>
      </c>
      <c r="EM7" s="25">
        <v>0.71</v>
      </c>
      <c r="EN7" s="25">
        <v>0.57999999999999996</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47119</v>
      </c>
      <c r="C10" s="28">
        <f t="shared" si="15"/>
        <v>47484</v>
      </c>
      <c r="D10" s="29">
        <f>DATEVALUE($B7+12-D11&amp;"/1/"&amp;D12)</f>
        <v>47849</v>
      </c>
      <c r="E10" s="29">
        <f>DATEVALUE($B7+12-E11&amp;"/1/"&amp;E12)</f>
        <v>48215</v>
      </c>
      <c r="F10" s="29">
        <f>DATEVALUE($B7+12-F11&amp;"/1/"&amp;F12)</f>
        <v>48582</v>
      </c>
    </row>
    <row r="11" spans="1:144" x14ac:dyDescent="0.15">
      <c r="B11">
        <v>4</v>
      </c>
      <c r="C11">
        <v>3</v>
      </c>
      <c r="D11">
        <v>2</v>
      </c>
      <c r="E11">
        <v>1</v>
      </c>
      <c r="F11">
        <v>0</v>
      </c>
      <c r="G11" t="s">
        <v>108</v>
      </c>
    </row>
    <row r="12" spans="1:144" x14ac:dyDescent="0.15">
      <c r="B12">
        <v>1</v>
      </c>
      <c r="C12">
        <v>1</v>
      </c>
      <c r="D12">
        <v>1</v>
      </c>
      <c r="E12">
        <v>2</v>
      </c>
      <c r="F12">
        <v>3</v>
      </c>
      <c r="G12" t="s">
        <v>109</v>
      </c>
    </row>
    <row r="13" spans="1:144" x14ac:dyDescent="0.15">
      <c r="B13" t="s">
        <v>110</v>
      </c>
      <c r="C13" t="s">
        <v>111</v>
      </c>
      <c r="D13" t="s">
        <v>112</v>
      </c>
      <c r="E13" t="s">
        <v>112</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2023-01-19T09:55:31Z</cp:lastPrinted>
  <dcterms:created xsi:type="dcterms:W3CDTF">2022-12-01T01:08:42Z</dcterms:created>
  <dcterms:modified xsi:type="dcterms:W3CDTF">2024-02-28T04:27:50Z</dcterms:modified>
  <cp:category/>
</cp:coreProperties>
</file>