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kbfs231\役場共有\115政策推進課\03財政担当\ホームページ\経営分析表\"/>
    </mc:Choice>
  </mc:AlternateContent>
  <workbookProtection workbookAlgorithmName="SHA-512" workbookHashValue="ETi7zFFBAuhUsqZCTah6wocwdrvRjPdkygGJeTpfUwaaNYVdG5svbL9HiVs0pOQh9wbZhYgEKbcueAcHVarT8w==" workbookSaltValue="6r/Oql0fhBJEy9PeQqt2Zw==" workbookSpinCount="100000" lockStructure="1"/>
  <bookViews>
    <workbookView xWindow="0" yWindow="0" windowWidth="25170" windowHeight="6030"/>
  </bookViews>
  <sheets>
    <sheet name="法非適用_下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L86" i="4" s="1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J86" i="4" s="1"/>
  <c r="CK6" i="5"/>
  <c r="CJ6" i="5"/>
  <c r="CI6" i="5"/>
  <c r="CH6" i="5"/>
  <c r="CG6" i="5"/>
  <c r="CF6" i="5"/>
  <c r="CE6" i="5"/>
  <c r="CD6" i="5"/>
  <c r="CC6" i="5"/>
  <c r="CB6" i="5"/>
  <c r="CA6" i="5"/>
  <c r="I86" i="4" s="1"/>
  <c r="BZ6" i="5"/>
  <c r="BY6" i="5"/>
  <c r="BX6" i="5"/>
  <c r="BW6" i="5"/>
  <c r="BV6" i="5"/>
  <c r="BU6" i="5"/>
  <c r="BT6" i="5"/>
  <c r="BS6" i="5"/>
  <c r="BR6" i="5"/>
  <c r="BQ6" i="5"/>
  <c r="BP6" i="5"/>
  <c r="H86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E86" i="4" s="1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AT10" i="4" s="1"/>
  <c r="V6" i="5"/>
  <c r="AL10" i="4" s="1"/>
  <c r="U6" i="5"/>
  <c r="BB8" i="4" s="1"/>
  <c r="T6" i="5"/>
  <c r="AT8" i="4" s="1"/>
  <c r="S6" i="5"/>
  <c r="R6" i="5"/>
  <c r="AD10" i="4" s="1"/>
  <c r="Q6" i="5"/>
  <c r="P6" i="5"/>
  <c r="P10" i="4" s="1"/>
  <c r="O6" i="5"/>
  <c r="N6" i="5"/>
  <c r="B10" i="4" s="1"/>
  <c r="M6" i="5"/>
  <c r="AD8" i="4" s="1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W10" i="4"/>
  <c r="I10" i="4"/>
  <c r="AL8" i="4"/>
  <c r="P8" i="4"/>
  <c r="I8" i="4"/>
</calcChain>
</file>

<file path=xl/sharedStrings.xml><?xml version="1.0" encoding="utf-8"?>
<sst xmlns="http://schemas.openxmlformats.org/spreadsheetml/2006/main" count="247" uniqueCount="119">
  <si>
    <t>経営比較分析表（令和3年度決算）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</si>
  <si>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</si>
  <si>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</si>
  <si>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</si>
  <si>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</si>
  <si>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</si>
  <si>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</si>
  <si>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</si>
  <si>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</si>
  <si>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</si>
  <si>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</si>
  <si>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</si>
  <si>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</si>
  <si>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</si>
  <si>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</si>
  <si>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</si>
  <si>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</si>
  <si>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</si>
  <si>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</si>
  <si>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</si>
  <si>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</si>
  <si>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</si>
  <si>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</si>
  <si>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令和3年度全国平均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</si>
  <si>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</si>
  <si>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</si>
  <si>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</si>
  <si>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</si>
  <si>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</si>
  <si>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</si>
  <si>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</si>
  <si>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</si>
  <si>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</si>
  <si>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</si>
  <si>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</si>
  <si>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</si>
  <si>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</si>
  <si>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</si>
  <si>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</si>
  <si>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</si>
  <si>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</si>
  <si>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</si>
  <si>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</si>
  <si>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</si>
  <si>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</si>
  <si>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</si>
  <si>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</si>
  <si>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</si>
  <si>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</si>
  <si>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</si>
  <si>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</si>
  <si>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</si>
  <si>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</si>
  <si>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</si>
  <si>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</si>
  <si>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</si>
  <si>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</si>
  <si>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</si>
  <si>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</si>
  <si>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</si>
  <si>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</si>
  <si>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</si>
  <si>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</si>
  <si>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</si>
  <si>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</si>
  <si>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</si>
  <si>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</si>
  <si>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</si>
  <si>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</si>
  <si>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</si>
  <si>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</si>
  <si>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</si>
  <si>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</si>
  <si>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</si>
  <si>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</si>
  <si>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</si>
  <si>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</si>
  <si>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</si>
  <si>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</si>
  <si>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</si>
  <si>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</si>
  <si>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</si>
  <si>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</si>
  <si>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</si>
  <si>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</si>
  <si>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</si>
  <si>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</si>
  <si>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</si>
  <si>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</si>
  <si>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</si>
  <si>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</si>
  <si>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</si>
  <si>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</si>
  <si>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</si>
  <si>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</si>
  <si>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</si>
  <si>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</si>
  <si>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</si>
  <si>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北海道　幕別町</t>
  </si>
  <si>
    <t>法非適用</t>
  </si>
  <si>
    <t>下水道事業</t>
  </si>
  <si>
    <t>個別排水処理</t>
  </si>
  <si>
    <t>L2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</si>
  <si>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</si>
  <si>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</si>
  <si>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</si>
  <si>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</si>
  <si>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</si>
  <si>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</si>
  <si>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</si>
  <si>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</si>
  <si>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</si>
  <si>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</si>
  <si>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</si>
  <si>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</si>
  <si>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</si>
  <si>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 xml:space="preserve">　平成８年度の事業開始から20年以上経過しているため、今後、浄化槽や附帯設備など更新等について検討していく必要がある。
</t>
    <phoneticPr fontId="4"/>
  </si>
  <si>
    <t xml:space="preserve">　収益的収支比率については、86％と経営の健全性を示す指標の100％を下回っており、経費回収率も約40％と類似団体平均より低い状況となっていることから、事業運営における一般会計繰入金への依存度の高さが懸念され、経営改善に向けた取組みが必要である。
</t>
    <rPh sb="1" eb="4">
      <t>シュウエキテキ</t>
    </rPh>
    <rPh sb="4" eb="6">
      <t>シュウシ</t>
    </rPh>
    <rPh sb="6" eb="8">
      <t>ヒリツ</t>
    </rPh>
    <rPh sb="18" eb="20">
      <t>ケイエイ</t>
    </rPh>
    <rPh sb="21" eb="24">
      <t>ケンゼンセイ</t>
    </rPh>
    <rPh sb="25" eb="26">
      <t>シメ</t>
    </rPh>
    <rPh sb="27" eb="29">
      <t>シヒョウ</t>
    </rPh>
    <rPh sb="35" eb="37">
      <t>シタマワ</t>
    </rPh>
    <rPh sb="48" eb="49">
      <t>ヤク</t>
    </rPh>
    <rPh sb="53" eb="55">
      <t>ルイジ</t>
    </rPh>
    <rPh sb="55" eb="57">
      <t>ダンタイ</t>
    </rPh>
    <rPh sb="57" eb="59">
      <t>ヘイキン</t>
    </rPh>
    <rPh sb="76" eb="78">
      <t>ジギョウ</t>
    </rPh>
    <rPh sb="78" eb="80">
      <t>ウンエイ</t>
    </rPh>
    <rPh sb="93" eb="96">
      <t>イゾンド</t>
    </rPh>
    <rPh sb="97" eb="98">
      <t>タカ</t>
    </rPh>
    <rPh sb="100" eb="102">
      <t>ケネン</t>
    </rPh>
    <rPh sb="105" eb="107">
      <t>ケイエイ</t>
    </rPh>
    <rPh sb="107" eb="109">
      <t>カイゼン</t>
    </rPh>
    <rPh sb="110" eb="111">
      <t>ム</t>
    </rPh>
    <rPh sb="113" eb="115">
      <t>トリク</t>
    </rPh>
    <phoneticPr fontId="4"/>
  </si>
  <si>
    <t xml:space="preserve">　料金収入のみで事業を継続することは難しく、一般会計からの繰入金に依存する状況は、今後も続くことが想定されることから、適切な維持管理を進めていく必要がある。
　また、持続可能な経営を確保するため、令和６年度から公営企業会計を適用し、中長期的な視点に立った企業経営に努める。
</t>
    <rPh sb="41" eb="43">
      <t>コンゴ</t>
    </rPh>
    <rPh sb="49" eb="51">
      <t>ソウテイ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</si>
</sst>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H&quot;yy"/>
    <numFmt numFmtId="181" formatCode="&quot;R&quot;dd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181" fontId="0" fillId="0" borderId="2" xfId="0" applyNumberFormat="1" applyBorder="1">
      <alignment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データ!$EE$6:$EI$6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8C-427B-82D0-E715BBA86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998208"/>
        <c:axId val="859986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8C-427B-82D0-E715BBA86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998208"/>
        <c:axId val="85998600"/>
      </c:lineChart>
      <c:dateAx>
        <c:axId val="8599820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85998600"/>
        <c:crosses val="autoZero"/>
        <c:auto val="1"/>
        <c:lblOffset val="100"/>
        <c:baseTimeUnit val="years"/>
      </c:dateAx>
      <c:valAx>
        <c:axId val="859986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59982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86.41</c:v>
                </c:pt>
                <c:pt idx="1">
                  <c:v>89.17</c:v>
                </c:pt>
                <c:pt idx="2">
                  <c:v>89.68</c:v>
                </c:pt>
                <c:pt idx="3">
                  <c:v>88.6</c:v>
                </c:pt>
                <c:pt idx="4">
                  <c:v>86.4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06-4CF4-A8A6-2E166CAFA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04376"/>
        <c:axId val="40047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06-4CF4-A8A6-2E166CAFA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04376"/>
        <c:axId val="4004768"/>
      </c:lineChart>
      <c:dateAx>
        <c:axId val="400437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4004768"/>
        <c:crosses val="autoZero"/>
        <c:auto val="1"/>
        <c:lblOffset val="100"/>
        <c:baseTimeUnit val="years"/>
      </c:dateAx>
      <c:valAx>
        <c:axId val="40047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043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A-4FF9-87DC-CCC546ED3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05944"/>
        <c:axId val="40063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EA-4FF9-87DC-CCC546ED3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05944"/>
        <c:axId val="4006336"/>
      </c:lineChart>
      <c:dateAx>
        <c:axId val="40059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4006336"/>
        <c:crosses val="autoZero"/>
        <c:auto val="1"/>
        <c:lblOffset val="100"/>
        <c:baseTimeUnit val="years"/>
      </c:dateAx>
      <c:valAx>
        <c:axId val="40063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059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02-4583-ADF8-316DEC9CD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640"/>
        <c:axId val="3880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02-4583-ADF8-316DEC9CD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79640"/>
        <c:axId val="3880032"/>
      </c:lineChart>
      <c:dateAx>
        <c:axId val="387964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880032"/>
        <c:crosses val="autoZero"/>
        <c:auto val="1"/>
        <c:lblOffset val="100"/>
        <c:baseTimeUnit val="years"/>
      </c:dateAx>
      <c:valAx>
        <c:axId val="3880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796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12-451A-96C6-35D6F705E4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3168"/>
        <c:axId val="86674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2-451A-96C6-35D6F705E4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3168"/>
        <c:axId val="86674728"/>
      </c:lineChart>
      <c:dateAx>
        <c:axId val="388316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86674728"/>
        <c:crosses val="autoZero"/>
        <c:auto val="1"/>
        <c:lblOffset val="100"/>
        <c:baseTimeUnit val="years"/>
      </c:dateAx>
      <c:valAx>
        <c:axId val="86674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831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51-4638-ACA7-333A6DC8E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675904"/>
        <c:axId val="866762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51-4638-ACA7-333A6DC8E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675904"/>
        <c:axId val="86676296"/>
      </c:lineChart>
      <c:dateAx>
        <c:axId val="8667590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86676296"/>
        <c:crosses val="autoZero"/>
        <c:auto val="1"/>
        <c:lblOffset val="100"/>
        <c:baseTimeUnit val="years"/>
      </c:dateAx>
      <c:valAx>
        <c:axId val="866762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66759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3934.27</c:v>
                </c:pt>
                <c:pt idx="1">
                  <c:v>3910.51</c:v>
                </c:pt>
                <c:pt idx="2">
                  <c:v>3763.34</c:v>
                </c:pt>
                <c:pt idx="3">
                  <c:v>3665.2</c:v>
                </c:pt>
                <c:pt idx="4">
                  <c:v>3499.99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15-4281-8CBB-0252F6D85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677472"/>
        <c:axId val="866778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888.8</c:v>
                </c:pt>
                <c:pt idx="1">
                  <c:v>855.65</c:v>
                </c:pt>
                <c:pt idx="2">
                  <c:v>862.99</c:v>
                </c:pt>
                <c:pt idx="3">
                  <c:v>782.91</c:v>
                </c:pt>
                <c:pt idx="4">
                  <c:v>783.21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15-4281-8CBB-0252F6D85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677472"/>
        <c:axId val="86677864"/>
      </c:lineChart>
      <c:dateAx>
        <c:axId val="8667747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86677864"/>
        <c:crosses val="autoZero"/>
        <c:auto val="1"/>
        <c:lblOffset val="100"/>
        <c:baseTimeUnit val="years"/>
      </c:dateAx>
      <c:valAx>
        <c:axId val="866778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66774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41.41</c:v>
                </c:pt>
                <c:pt idx="1">
                  <c:v>41.98</c:v>
                </c:pt>
                <c:pt idx="2">
                  <c:v>37.33</c:v>
                </c:pt>
                <c:pt idx="3">
                  <c:v>38.479999999999997</c:v>
                </c:pt>
                <c:pt idx="4">
                  <c:v>39.159999999999997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65-488D-84FD-5EA3BC348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752696"/>
        <c:axId val="867530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52.55</c:v>
                </c:pt>
                <c:pt idx="1">
                  <c:v>52.23</c:v>
                </c:pt>
                <c:pt idx="2">
                  <c:v>50.06</c:v>
                </c:pt>
                <c:pt idx="3">
                  <c:v>49.38</c:v>
                </c:pt>
                <c:pt idx="4">
                  <c:v>48.53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65-488D-84FD-5EA3BC348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752696"/>
        <c:axId val="86753088"/>
      </c:lineChart>
      <c:dateAx>
        <c:axId val="8675269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86753088"/>
        <c:crosses val="autoZero"/>
        <c:auto val="1"/>
        <c:lblOffset val="100"/>
        <c:baseTimeUnit val="years"/>
      </c:dateAx>
      <c:valAx>
        <c:axId val="867530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67526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477.52</c:v>
                </c:pt>
                <c:pt idx="1">
                  <c:v>472.1</c:v>
                </c:pt>
                <c:pt idx="2">
                  <c:v>630.9</c:v>
                </c:pt>
                <c:pt idx="3">
                  <c:v>640.63</c:v>
                </c:pt>
                <c:pt idx="4">
                  <c:v>631.6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F9-44D5-B9FF-1AEE3E139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754264"/>
        <c:axId val="86754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292.45</c:v>
                </c:pt>
                <c:pt idx="1">
                  <c:v>294.05</c:v>
                </c:pt>
                <c:pt idx="2">
                  <c:v>309.22000000000003</c:v>
                </c:pt>
                <c:pt idx="3">
                  <c:v>316.97000000000003</c:v>
                </c:pt>
                <c:pt idx="4">
                  <c:v>326.17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F9-44D5-B9FF-1AEE3E139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754264"/>
        <c:axId val="86754656"/>
      </c:lineChart>
      <c:dateAx>
        <c:axId val="867542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86754656"/>
        <c:crosses val="autoZero"/>
        <c:auto val="1"/>
        <c:lblOffset val="100"/>
        <c:baseTimeUnit val="years"/>
      </c:dateAx>
      <c:valAx>
        <c:axId val="867546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67542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36.119999999999997</c:v>
                </c:pt>
                <c:pt idx="1">
                  <c:v>35.44</c:v>
                </c:pt>
                <c:pt idx="2">
                  <c:v>29.95</c:v>
                </c:pt>
                <c:pt idx="3">
                  <c:v>28.46</c:v>
                </c:pt>
                <c:pt idx="4">
                  <c:v>28.42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A-4F8A-A970-0666C61C8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2776"/>
        <c:axId val="867558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51.71</c:v>
                </c:pt>
                <c:pt idx="1">
                  <c:v>50.56</c:v>
                </c:pt>
                <c:pt idx="2">
                  <c:v>47.35</c:v>
                </c:pt>
                <c:pt idx="3">
                  <c:v>46.36</c:v>
                </c:pt>
                <c:pt idx="4">
                  <c:v>228.91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7A-4F8A-A970-0666C61C8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776"/>
        <c:axId val="86755832"/>
      </c:lineChart>
      <c:dateAx>
        <c:axId val="388277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86755832"/>
        <c:crosses val="autoZero"/>
        <c:auto val="1"/>
        <c:lblOffset val="100"/>
        <c:baseTimeUnit val="years"/>
      </c:dateAx>
      <c:valAx>
        <c:axId val="867558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827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67.89</c:v>
                </c:pt>
                <c:pt idx="1">
                  <c:v>71.78</c:v>
                </c:pt>
                <c:pt idx="2">
                  <c:v>63.76</c:v>
                </c:pt>
                <c:pt idx="3">
                  <c:v>63.05</c:v>
                </c:pt>
                <c:pt idx="4">
                  <c:v>64.040000000000006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AB-414F-99C9-D4B21FB3D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2384"/>
        <c:axId val="3881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82.91</c:v>
                </c:pt>
                <c:pt idx="1">
                  <c:v>83.85</c:v>
                </c:pt>
                <c:pt idx="2">
                  <c:v>81.209999999999994</c:v>
                </c:pt>
                <c:pt idx="3">
                  <c:v>83.08</c:v>
                </c:pt>
                <c:pt idx="4">
                  <c:v>82.61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AB-414F-99C9-D4B21FB3D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384"/>
        <c:axId val="3881992"/>
      </c:lineChart>
      <c:dateAx>
        <c:axId val="388238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881992"/>
        <c:crosses val="autoZero"/>
        <c:auto val="1"/>
        <c:lblOffset val="100"/>
        <c:baseTimeUnit val="years"/>
      </c:dateAx>
      <c:valAx>
        <c:axId val="3881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823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【765.05】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【81.92】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【224.12】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【328.76】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【48.97】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【-】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topLeftCell="D1" zoomScale="85" zoomScaleNormal="85" workbookViewId="0">
      <selection activeCell="BL16" sqref="BL16:BZ44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</row>
    <row r="3" spans="1:78" ht="9.75" customHeight="1" x14ac:dyDescent="0.15">
      <c r="A3" s="2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</row>
    <row r="4" spans="1:78" ht="9.75" customHeight="1" x14ac:dyDescent="0.15">
      <c r="A4" s="2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68" t="str">
        <f>データ!H6</f>
        <v>北海道　幕別町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51" t="s">
        <v>1</v>
      </c>
      <c r="C7" s="51"/>
      <c r="D7" s="51"/>
      <c r="E7" s="51"/>
      <c r="F7" s="51"/>
      <c r="G7" s="51"/>
      <c r="H7" s="51"/>
      <c r="I7" s="51" t="s">
        <v>2</v>
      </c>
      <c r="J7" s="51"/>
      <c r="K7" s="51"/>
      <c r="L7" s="51"/>
      <c r="M7" s="51"/>
      <c r="N7" s="51"/>
      <c r="O7" s="51"/>
      <c r="P7" s="51" t="s">
        <v>3</v>
      </c>
      <c r="Q7" s="51"/>
      <c r="R7" s="51"/>
      <c r="S7" s="51"/>
      <c r="T7" s="51"/>
      <c r="U7" s="51"/>
      <c r="V7" s="51"/>
      <c r="W7" s="51" t="s">
        <v>4</v>
      </c>
      <c r="X7" s="51"/>
      <c r="Y7" s="51"/>
      <c r="Z7" s="51"/>
      <c r="AA7" s="51"/>
      <c r="AB7" s="51"/>
      <c r="AC7" s="51"/>
      <c r="AD7" s="51" t="s">
        <v>5</v>
      </c>
      <c r="AE7" s="51"/>
      <c r="AF7" s="51"/>
      <c r="AG7" s="51"/>
      <c r="AH7" s="51"/>
      <c r="AI7" s="51"/>
      <c r="AJ7" s="51"/>
      <c r="AK7" s="3"/>
      <c r="AL7" s="51" t="s">
        <v>6</v>
      </c>
      <c r="AM7" s="51"/>
      <c r="AN7" s="51"/>
      <c r="AO7" s="51"/>
      <c r="AP7" s="51"/>
      <c r="AQ7" s="51"/>
      <c r="AR7" s="51"/>
      <c r="AS7" s="51"/>
      <c r="AT7" s="51" t="s">
        <v>7</v>
      </c>
      <c r="AU7" s="51"/>
      <c r="AV7" s="51"/>
      <c r="AW7" s="51"/>
      <c r="AX7" s="51"/>
      <c r="AY7" s="51"/>
      <c r="AZ7" s="51"/>
      <c r="BA7" s="51"/>
      <c r="BB7" s="51" t="s">
        <v>8</v>
      </c>
      <c r="BC7" s="51"/>
      <c r="BD7" s="51"/>
      <c r="BE7" s="51"/>
      <c r="BF7" s="51"/>
      <c r="BG7" s="51"/>
      <c r="BH7" s="51"/>
      <c r="BI7" s="51"/>
      <c r="BJ7" s="3"/>
      <c r="BK7" s="3"/>
      <c r="BL7" s="69" t="s">
        <v>9</v>
      </c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1"/>
    </row>
    <row r="8" spans="1:78" ht="18.75" customHeight="1" x14ac:dyDescent="0.15">
      <c r="A8" s="2"/>
      <c r="B8" s="65" t="str">
        <f>データ!I6</f>
        <v>法非適用</v>
      </c>
      <c r="C8" s="65"/>
      <c r="D8" s="65"/>
      <c r="E8" s="65"/>
      <c r="F8" s="65"/>
      <c r="G8" s="65"/>
      <c r="H8" s="65"/>
      <c r="I8" s="65" t="str">
        <f>データ!J6</f>
        <v>下水道事業</v>
      </c>
      <c r="J8" s="65"/>
      <c r="K8" s="65"/>
      <c r="L8" s="65"/>
      <c r="M8" s="65"/>
      <c r="N8" s="65"/>
      <c r="O8" s="65"/>
      <c r="P8" s="65" t="str">
        <f>データ!K6</f>
        <v>個別排水処理</v>
      </c>
      <c r="Q8" s="65"/>
      <c r="R8" s="65"/>
      <c r="S8" s="65"/>
      <c r="T8" s="65"/>
      <c r="U8" s="65"/>
      <c r="V8" s="65"/>
      <c r="W8" s="65" t="str">
        <f>データ!L6</f>
        <v>L2</v>
      </c>
      <c r="X8" s="65"/>
      <c r="Y8" s="65"/>
      <c r="Z8" s="65"/>
      <c r="AA8" s="65"/>
      <c r="AB8" s="65"/>
      <c r="AC8" s="65"/>
      <c r="AD8" s="66" t="str">
        <f>データ!$M$6</f>
        <v>非設置</v>
      </c>
      <c r="AE8" s="66"/>
      <c r="AF8" s="66"/>
      <c r="AG8" s="66"/>
      <c r="AH8" s="66"/>
      <c r="AI8" s="66"/>
      <c r="AJ8" s="66"/>
      <c r="AK8" s="3"/>
      <c r="AL8" s="45">
        <f>データ!S6</f>
        <v>26273</v>
      </c>
      <c r="AM8" s="45"/>
      <c r="AN8" s="45"/>
      <c r="AO8" s="45"/>
      <c r="AP8" s="45"/>
      <c r="AQ8" s="45"/>
      <c r="AR8" s="45"/>
      <c r="AS8" s="45"/>
      <c r="AT8" s="46">
        <f>データ!T6</f>
        <v>477.64</v>
      </c>
      <c r="AU8" s="46"/>
      <c r="AV8" s="46"/>
      <c r="AW8" s="46"/>
      <c r="AX8" s="46"/>
      <c r="AY8" s="46"/>
      <c r="AZ8" s="46"/>
      <c r="BA8" s="46"/>
      <c r="BB8" s="46">
        <f>データ!U6</f>
        <v>55.01</v>
      </c>
      <c r="BC8" s="46"/>
      <c r="BD8" s="46"/>
      <c r="BE8" s="46"/>
      <c r="BF8" s="46"/>
      <c r="BG8" s="46"/>
      <c r="BH8" s="46"/>
      <c r="BI8" s="46"/>
      <c r="BJ8" s="3"/>
      <c r="BK8" s="3"/>
      <c r="BL8" s="61" t="s">
        <v>10</v>
      </c>
      <c r="BM8" s="62"/>
      <c r="BN8" s="63" t="s">
        <v>11</v>
      </c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4"/>
    </row>
    <row r="9" spans="1:78" ht="18.75" customHeight="1" x14ac:dyDescent="0.15">
      <c r="A9" s="2"/>
      <c r="B9" s="51" t="s">
        <v>12</v>
      </c>
      <c r="C9" s="51"/>
      <c r="D9" s="51"/>
      <c r="E9" s="51"/>
      <c r="F9" s="51"/>
      <c r="G9" s="51"/>
      <c r="H9" s="51"/>
      <c r="I9" s="51" t="s">
        <v>13</v>
      </c>
      <c r="J9" s="51"/>
      <c r="K9" s="51"/>
      <c r="L9" s="51"/>
      <c r="M9" s="51"/>
      <c r="N9" s="51"/>
      <c r="O9" s="51"/>
      <c r="P9" s="51" t="s">
        <v>14</v>
      </c>
      <c r="Q9" s="51"/>
      <c r="R9" s="51"/>
      <c r="S9" s="51"/>
      <c r="T9" s="51"/>
      <c r="U9" s="51"/>
      <c r="V9" s="51"/>
      <c r="W9" s="51" t="s">
        <v>15</v>
      </c>
      <c r="X9" s="51"/>
      <c r="Y9" s="51"/>
      <c r="Z9" s="51"/>
      <c r="AA9" s="51"/>
      <c r="AB9" s="51"/>
      <c r="AC9" s="51"/>
      <c r="AD9" s="51" t="s">
        <v>16</v>
      </c>
      <c r="AE9" s="51"/>
      <c r="AF9" s="51"/>
      <c r="AG9" s="51"/>
      <c r="AH9" s="51"/>
      <c r="AI9" s="51"/>
      <c r="AJ9" s="51"/>
      <c r="AK9" s="3"/>
      <c r="AL9" s="51" t="s">
        <v>17</v>
      </c>
      <c r="AM9" s="51"/>
      <c r="AN9" s="51"/>
      <c r="AO9" s="51"/>
      <c r="AP9" s="51"/>
      <c r="AQ9" s="51"/>
      <c r="AR9" s="51"/>
      <c r="AS9" s="51"/>
      <c r="AT9" s="51" t="s">
        <v>18</v>
      </c>
      <c r="AU9" s="51"/>
      <c r="AV9" s="51"/>
      <c r="AW9" s="51"/>
      <c r="AX9" s="51"/>
      <c r="AY9" s="51"/>
      <c r="AZ9" s="51"/>
      <c r="BA9" s="51"/>
      <c r="BB9" s="51" t="s">
        <v>19</v>
      </c>
      <c r="BC9" s="51"/>
      <c r="BD9" s="51"/>
      <c r="BE9" s="51"/>
      <c r="BF9" s="51"/>
      <c r="BG9" s="51"/>
      <c r="BH9" s="51"/>
      <c r="BI9" s="51"/>
      <c r="BJ9" s="3"/>
      <c r="BK9" s="3"/>
      <c r="BL9" s="52" t="s">
        <v>20</v>
      </c>
      <c r="BM9" s="53"/>
      <c r="BN9" s="54" t="s">
        <v>21</v>
      </c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5"/>
    </row>
    <row r="10" spans="1:78" ht="18.75" customHeight="1" x14ac:dyDescent="0.15">
      <c r="A10" s="2"/>
      <c r="B10" s="46" t="str">
        <f>データ!N6</f>
        <v>-</v>
      </c>
      <c r="C10" s="46"/>
      <c r="D10" s="46"/>
      <c r="E10" s="46"/>
      <c r="F10" s="46"/>
      <c r="G10" s="46"/>
      <c r="H10" s="46"/>
      <c r="I10" s="46" t="str">
        <f>データ!O6</f>
        <v>該当数値なし</v>
      </c>
      <c r="J10" s="46"/>
      <c r="K10" s="46"/>
      <c r="L10" s="46"/>
      <c r="M10" s="46"/>
      <c r="N10" s="46"/>
      <c r="O10" s="46"/>
      <c r="P10" s="46">
        <f>データ!P6</f>
        <v>12.91</v>
      </c>
      <c r="Q10" s="46"/>
      <c r="R10" s="46"/>
      <c r="S10" s="46"/>
      <c r="T10" s="46"/>
      <c r="U10" s="46"/>
      <c r="V10" s="46"/>
      <c r="W10" s="46">
        <f>データ!Q6</f>
        <v>100</v>
      </c>
      <c r="X10" s="46"/>
      <c r="Y10" s="46"/>
      <c r="Z10" s="46"/>
      <c r="AA10" s="46"/>
      <c r="AB10" s="46"/>
      <c r="AC10" s="46"/>
      <c r="AD10" s="45">
        <f>データ!R6</f>
        <v>2600</v>
      </c>
      <c r="AE10" s="45"/>
      <c r="AF10" s="45"/>
      <c r="AG10" s="45"/>
      <c r="AH10" s="45"/>
      <c r="AI10" s="45"/>
      <c r="AJ10" s="45"/>
      <c r="AK10" s="2"/>
      <c r="AL10" s="45">
        <f>データ!V6</f>
        <v>3370</v>
      </c>
      <c r="AM10" s="45"/>
      <c r="AN10" s="45"/>
      <c r="AO10" s="45"/>
      <c r="AP10" s="45"/>
      <c r="AQ10" s="45"/>
      <c r="AR10" s="45"/>
      <c r="AS10" s="45"/>
      <c r="AT10" s="46">
        <f>データ!W6</f>
        <v>468.49</v>
      </c>
      <c r="AU10" s="46"/>
      <c r="AV10" s="46"/>
      <c r="AW10" s="46"/>
      <c r="AX10" s="46"/>
      <c r="AY10" s="46"/>
      <c r="AZ10" s="46"/>
      <c r="BA10" s="46"/>
      <c r="BB10" s="46">
        <f>データ!X6</f>
        <v>7.19</v>
      </c>
      <c r="BC10" s="46"/>
      <c r="BD10" s="46"/>
      <c r="BE10" s="46"/>
      <c r="BF10" s="46"/>
      <c r="BG10" s="46"/>
      <c r="BH10" s="46"/>
      <c r="BI10" s="46"/>
      <c r="BJ10" s="2"/>
      <c r="BK10" s="2"/>
      <c r="BL10" s="47" t="s">
        <v>22</v>
      </c>
      <c r="BM10" s="48"/>
      <c r="BN10" s="49" t="s">
        <v>23</v>
      </c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50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24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 x14ac:dyDescent="0.15">
      <c r="A14" s="2"/>
      <c r="B14" s="58" t="s">
        <v>25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38" t="s">
        <v>26</v>
      </c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40"/>
    </row>
    <row r="15" spans="1:78" ht="13.5" customHeight="1" x14ac:dyDescent="0.15">
      <c r="A15" s="2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7"/>
      <c r="BK15" s="2"/>
      <c r="BL15" s="41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3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29" t="s">
        <v>117</v>
      </c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1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29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1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29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1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29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1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29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1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29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1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29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1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29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1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29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1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29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1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29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1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29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1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29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1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29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1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29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1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29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1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29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1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29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1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29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1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29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1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29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1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29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1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29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1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29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1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29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1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29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1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29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1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29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1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32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4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8" t="s">
        <v>27</v>
      </c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40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41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3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29" t="s">
        <v>116</v>
      </c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1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29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1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29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1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29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1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29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1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29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1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29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1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29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1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29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1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29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1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29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1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29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1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29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1"/>
    </row>
    <row r="60" spans="1:78" ht="13.5" customHeight="1" x14ac:dyDescent="0.15">
      <c r="A60" s="2"/>
      <c r="B60" s="35" t="s">
        <v>28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7"/>
      <c r="BK60" s="2"/>
      <c r="BL60" s="29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1"/>
    </row>
    <row r="61" spans="1:78" ht="13.5" customHeight="1" x14ac:dyDescent="0.15">
      <c r="A61" s="2"/>
      <c r="B61" s="35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7"/>
      <c r="BK61" s="2"/>
      <c r="BL61" s="29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1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29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1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32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4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8" t="s">
        <v>29</v>
      </c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40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41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3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29" t="s">
        <v>118</v>
      </c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1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29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1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2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1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2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1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2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1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2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1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2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1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2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1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2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1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2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1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2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1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2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1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2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1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2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1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2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1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2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1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32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4"/>
    </row>
    <row r="83" spans="1:78" x14ac:dyDescent="0.15">
      <c r="C83" s="44" t="s">
        <v>30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</row>
    <row r="84" spans="1:78" x14ac:dyDescent="0.15">
      <c r="C84" s="2"/>
    </row>
    <row r="85" spans="1:78" hidden="1" x14ac:dyDescent="0.15">
      <c r="B85" s="12" t="s">
        <v>31</v>
      </c>
      <c r="C85" s="12"/>
      <c r="D85" s="12"/>
      <c r="E85" s="12" t="s">
        <v>32</v>
      </c>
      <c r="F85" s="12" t="s">
        <v>33</v>
      </c>
      <c r="G85" s="12" t="s">
        <v>34</v>
      </c>
      <c r="H85" s="12" t="s">
        <v>35</v>
      </c>
      <c r="I85" s="12" t="s">
        <v>36</v>
      </c>
      <c r="J85" s="12" t="s">
        <v>37</v>
      </c>
      <c r="K85" s="12" t="s">
        <v>38</v>
      </c>
      <c r="L85" s="12" t="s">
        <v>39</v>
      </c>
      <c r="M85" s="12" t="s">
        <v>40</v>
      </c>
      <c r="N85" s="12" t="s">
        <v>41</v>
      </c>
      <c r="O85" s="12" t="s">
        <v>42</v>
      </c>
    </row>
    <row r="86" spans="1:78" hidden="1" x14ac:dyDescent="0.15">
      <c r="B86" s="12"/>
      <c r="C86" s="12"/>
      <c r="D86" s="12"/>
      <c r="E86" s="12" t="str">
        <f>データ!AI6</f>
        <v/>
      </c>
      <c r="F86" s="12" t="s">
        <v>43</v>
      </c>
      <c r="G86" s="12" t="s">
        <v>43</v>
      </c>
      <c r="H86" s="12" t="str">
        <f>データ!BP6</f>
        <v>【765.05】</v>
      </c>
      <c r="I86" s="12" t="str">
        <f>データ!CA6</f>
        <v>【48.97】</v>
      </c>
      <c r="J86" s="12" t="str">
        <f>データ!CL6</f>
        <v>【328.76】</v>
      </c>
      <c r="K86" s="12" t="str">
        <f>データ!CW6</f>
        <v>【224.12】</v>
      </c>
      <c r="L86" s="12" t="str">
        <f>データ!DH6</f>
        <v>【81.92】</v>
      </c>
      <c r="M86" s="12" t="s">
        <v>44</v>
      </c>
      <c r="N86" s="12" t="s">
        <v>44</v>
      </c>
      <c r="O86" s="12" t="str">
        <f>データ!EO6</f>
        <v>【-】</v>
      </c>
    </row>
  </sheetData>
  <sheetProtection algorithmName="SHA-512" hashValue="EoGvf0Nq3DVSeNjTK1sdI1FM57Q54MtNhqY+xmAkFX8G53KLKERyMAuuVCvpe31crTjfRJ+t8ucMGw3xpnm40Q==" saltValue="CQPRhPvgKM5ZFq1j7c745w==" spinCount="100000" sheet="1" objects="1" scenarios="1" formatCells="0" formatColumns="0" formatRows="0"/>
  <mergeCells count="51"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P9:V9"/>
    <mergeCell ref="W9:AC9"/>
    <mergeCell ref="AD9:AJ9"/>
    <mergeCell ref="AL8:AS8"/>
    <mergeCell ref="AL9:AS9"/>
    <mergeCell ref="AT9:BA9"/>
    <mergeCell ref="BB9:BI9"/>
    <mergeCell ref="BL9:BM9"/>
    <mergeCell ref="BL45:BZ46"/>
    <mergeCell ref="BN9:BY9"/>
    <mergeCell ref="BL11:BZ13"/>
    <mergeCell ref="B14:BJ15"/>
    <mergeCell ref="BL14:BZ15"/>
    <mergeCell ref="BL16:BZ44"/>
    <mergeCell ref="B9:H9"/>
    <mergeCell ref="B10:H10"/>
    <mergeCell ref="I10:O10"/>
    <mergeCell ref="P10:V10"/>
    <mergeCell ref="W10:AC10"/>
    <mergeCell ref="AD10:AJ10"/>
    <mergeCell ref="I9:O9"/>
    <mergeCell ref="AL10:AS10"/>
    <mergeCell ref="AT10:BA10"/>
    <mergeCell ref="BB10:BI10"/>
    <mergeCell ref="BL10:BM10"/>
    <mergeCell ref="BN10:BY10"/>
    <mergeCell ref="BL47:BZ63"/>
    <mergeCell ref="B60:BJ61"/>
    <mergeCell ref="BL64:BZ65"/>
    <mergeCell ref="BL66:BZ82"/>
    <mergeCell ref="C83:BJ83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3"/>
  <sheetViews>
    <sheetView showGridLines="0" workbookViewId="0"/>
  </sheetViews>
  <sheetFormatPr defaultRowHeight="13.5" x14ac:dyDescent="0.15"/>
  <cols>
    <col min="2" max="144" width="11.875" customWidth="1"/>
  </cols>
  <sheetData>
    <row r="1" spans="1:145" x14ac:dyDescent="0.15">
      <c r="A1" t="s">
        <v>45</v>
      </c>
      <c r="Y1" s="13">
        <v>1</v>
      </c>
      <c r="Z1" s="13">
        <v>1</v>
      </c>
      <c r="AA1" s="13">
        <v>1</v>
      </c>
      <c r="AB1" s="13">
        <v>1</v>
      </c>
      <c r="AC1" s="13">
        <v>1</v>
      </c>
      <c r="AD1" s="13">
        <v>1</v>
      </c>
      <c r="AE1" s="13">
        <v>1</v>
      </c>
      <c r="AF1" s="13">
        <v>1</v>
      </c>
      <c r="AG1" s="13">
        <v>1</v>
      </c>
      <c r="AH1" s="13">
        <v>1</v>
      </c>
      <c r="AI1" s="13"/>
      <c r="AJ1" s="13">
        <v>1</v>
      </c>
      <c r="AK1" s="13">
        <v>1</v>
      </c>
      <c r="AL1" s="13">
        <v>1</v>
      </c>
      <c r="AM1" s="13">
        <v>1</v>
      </c>
      <c r="AN1" s="13">
        <v>1</v>
      </c>
      <c r="AO1" s="13">
        <v>1</v>
      </c>
      <c r="AP1" s="13">
        <v>1</v>
      </c>
      <c r="AQ1" s="13">
        <v>1</v>
      </c>
      <c r="AR1" s="13">
        <v>1</v>
      </c>
      <c r="AS1" s="13">
        <v>1</v>
      </c>
      <c r="AT1" s="13"/>
      <c r="AU1" s="13">
        <v>1</v>
      </c>
      <c r="AV1" s="13">
        <v>1</v>
      </c>
      <c r="AW1" s="13">
        <v>1</v>
      </c>
      <c r="AX1" s="13">
        <v>1</v>
      </c>
      <c r="AY1" s="13">
        <v>1</v>
      </c>
      <c r="AZ1" s="13">
        <v>1</v>
      </c>
      <c r="BA1" s="13">
        <v>1</v>
      </c>
      <c r="BB1" s="13">
        <v>1</v>
      </c>
      <c r="BC1" s="13">
        <v>1</v>
      </c>
      <c r="BD1" s="13">
        <v>1</v>
      </c>
      <c r="BE1" s="13"/>
      <c r="BF1" s="13">
        <v>1</v>
      </c>
      <c r="BG1" s="13">
        <v>1</v>
      </c>
      <c r="BH1" s="13">
        <v>1</v>
      </c>
      <c r="BI1" s="13">
        <v>1</v>
      </c>
      <c r="BJ1" s="13">
        <v>1</v>
      </c>
      <c r="BK1" s="13">
        <v>1</v>
      </c>
      <c r="BL1" s="13">
        <v>1</v>
      </c>
      <c r="BM1" s="13">
        <v>1</v>
      </c>
      <c r="BN1" s="13">
        <v>1</v>
      </c>
      <c r="BO1" s="13">
        <v>1</v>
      </c>
      <c r="BP1" s="13"/>
      <c r="BQ1" s="13">
        <v>1</v>
      </c>
      <c r="BR1" s="13">
        <v>1</v>
      </c>
      <c r="BS1" s="13">
        <v>1</v>
      </c>
      <c r="BT1" s="13">
        <v>1</v>
      </c>
      <c r="BU1" s="13">
        <v>1</v>
      </c>
      <c r="BV1" s="13">
        <v>1</v>
      </c>
      <c r="BW1" s="13">
        <v>1</v>
      </c>
      <c r="BX1" s="13">
        <v>1</v>
      </c>
      <c r="BY1" s="13">
        <v>1</v>
      </c>
      <c r="BZ1" s="13">
        <v>1</v>
      </c>
      <c r="CA1" s="13"/>
      <c r="CB1" s="13">
        <v>1</v>
      </c>
      <c r="CC1" s="13">
        <v>1</v>
      </c>
      <c r="CD1" s="13">
        <v>1</v>
      </c>
      <c r="CE1" s="13">
        <v>1</v>
      </c>
      <c r="CF1" s="13">
        <v>1</v>
      </c>
      <c r="CG1" s="13">
        <v>1</v>
      </c>
      <c r="CH1" s="13">
        <v>1</v>
      </c>
      <c r="CI1" s="13">
        <v>1</v>
      </c>
      <c r="CJ1" s="13">
        <v>1</v>
      </c>
      <c r="CK1" s="13">
        <v>1</v>
      </c>
      <c r="CL1" s="13"/>
      <c r="CM1" s="13">
        <v>1</v>
      </c>
      <c r="CN1" s="13">
        <v>1</v>
      </c>
      <c r="CO1" s="13">
        <v>1</v>
      </c>
      <c r="CP1" s="13">
        <v>1</v>
      </c>
      <c r="CQ1" s="13">
        <v>1</v>
      </c>
      <c r="CR1" s="13">
        <v>1</v>
      </c>
      <c r="CS1" s="13">
        <v>1</v>
      </c>
      <c r="CT1" s="13">
        <v>1</v>
      </c>
      <c r="CU1" s="13">
        <v>1</v>
      </c>
      <c r="CV1" s="13">
        <v>1</v>
      </c>
      <c r="CW1" s="13"/>
      <c r="CX1" s="13">
        <v>1</v>
      </c>
      <c r="CY1" s="13">
        <v>1</v>
      </c>
      <c r="CZ1" s="13">
        <v>1</v>
      </c>
      <c r="DA1" s="13">
        <v>1</v>
      </c>
      <c r="DB1" s="13">
        <v>1</v>
      </c>
      <c r="DC1" s="13">
        <v>1</v>
      </c>
      <c r="DD1" s="13">
        <v>1</v>
      </c>
      <c r="DE1" s="13">
        <v>1</v>
      </c>
      <c r="DF1" s="13">
        <v>1</v>
      </c>
      <c r="DG1" s="13">
        <v>1</v>
      </c>
      <c r="DH1" s="13"/>
      <c r="DI1" s="13">
        <v>1</v>
      </c>
      <c r="DJ1" s="13">
        <v>1</v>
      </c>
      <c r="DK1" s="13">
        <v>1</v>
      </c>
      <c r="DL1" s="13">
        <v>1</v>
      </c>
      <c r="DM1" s="13">
        <v>1</v>
      </c>
      <c r="DN1" s="13">
        <v>1</v>
      </c>
      <c r="DO1" s="13">
        <v>1</v>
      </c>
      <c r="DP1" s="13">
        <v>1</v>
      </c>
      <c r="DQ1" s="13">
        <v>1</v>
      </c>
      <c r="DR1" s="13">
        <v>1</v>
      </c>
      <c r="DS1" s="13"/>
      <c r="DT1" s="13">
        <v>1</v>
      </c>
      <c r="DU1" s="13">
        <v>1</v>
      </c>
      <c r="DV1" s="13">
        <v>1</v>
      </c>
      <c r="DW1" s="13">
        <v>1</v>
      </c>
      <c r="DX1" s="13">
        <v>1</v>
      </c>
      <c r="DY1" s="13">
        <v>1</v>
      </c>
      <c r="DZ1" s="13">
        <v>1</v>
      </c>
      <c r="EA1" s="13">
        <v>1</v>
      </c>
      <c r="EB1" s="13">
        <v>1</v>
      </c>
      <c r="EC1" s="13">
        <v>1</v>
      </c>
      <c r="ED1" s="13"/>
      <c r="EE1" s="13">
        <v>1</v>
      </c>
      <c r="EF1" s="13">
        <v>1</v>
      </c>
      <c r="EG1" s="13">
        <v>1</v>
      </c>
      <c r="EH1" s="13">
        <v>1</v>
      </c>
      <c r="EI1" s="13">
        <v>1</v>
      </c>
      <c r="EJ1" s="13">
        <v>1</v>
      </c>
      <c r="EK1" s="13">
        <v>1</v>
      </c>
      <c r="EL1" s="13">
        <v>1</v>
      </c>
      <c r="EM1" s="13">
        <v>1</v>
      </c>
      <c r="EN1" s="13">
        <v>1</v>
      </c>
      <c r="EO1" s="13"/>
    </row>
    <row r="2" spans="1:145" x14ac:dyDescent="0.15">
      <c r="A2" s="14" t="s">
        <v>46</v>
      </c>
      <c r="B2" s="14">
        <f>COLUMN()-1</f>
        <v>1</v>
      </c>
      <c r="C2" s="14">
        <f t="shared" ref="C2:BS2" si="0">COLUMN()-1</f>
        <v>2</v>
      </c>
      <c r="D2" s="14">
        <f t="shared" si="0"/>
        <v>3</v>
      </c>
      <c r="E2" s="14">
        <f t="shared" si="0"/>
        <v>4</v>
      </c>
      <c r="F2" s="14">
        <f t="shared" si="0"/>
        <v>5</v>
      </c>
      <c r="G2" s="14">
        <f t="shared" si="0"/>
        <v>6</v>
      </c>
      <c r="H2" s="14">
        <f t="shared" si="0"/>
        <v>7</v>
      </c>
      <c r="I2" s="14">
        <f t="shared" si="0"/>
        <v>8</v>
      </c>
      <c r="J2" s="14">
        <f t="shared" si="0"/>
        <v>9</v>
      </c>
      <c r="K2" s="14">
        <f t="shared" si="0"/>
        <v>10</v>
      </c>
      <c r="L2" s="14">
        <f t="shared" si="0"/>
        <v>11</v>
      </c>
      <c r="M2" s="14">
        <f t="shared" si="0"/>
        <v>12</v>
      </c>
      <c r="N2" s="14">
        <f t="shared" si="0"/>
        <v>13</v>
      </c>
      <c r="O2" s="14">
        <f t="shared" si="0"/>
        <v>14</v>
      </c>
      <c r="P2" s="14">
        <f t="shared" si="0"/>
        <v>15</v>
      </c>
      <c r="Q2" s="14">
        <f t="shared" si="0"/>
        <v>16</v>
      </c>
      <c r="R2" s="14">
        <f t="shared" si="0"/>
        <v>17</v>
      </c>
      <c r="S2" s="14">
        <f t="shared" si="0"/>
        <v>18</v>
      </c>
      <c r="T2" s="14">
        <f t="shared" si="0"/>
        <v>19</v>
      </c>
      <c r="U2" s="14">
        <f t="shared" si="0"/>
        <v>20</v>
      </c>
      <c r="V2" s="14">
        <f t="shared" si="0"/>
        <v>21</v>
      </c>
      <c r="W2" s="14">
        <f t="shared" si="0"/>
        <v>22</v>
      </c>
      <c r="X2" s="14">
        <f t="shared" si="0"/>
        <v>23</v>
      </c>
      <c r="Y2" s="14">
        <f t="shared" si="0"/>
        <v>24</v>
      </c>
      <c r="Z2" s="14">
        <f t="shared" si="0"/>
        <v>25</v>
      </c>
      <c r="AA2" s="14">
        <f t="shared" si="0"/>
        <v>26</v>
      </c>
      <c r="AB2" s="14">
        <f t="shared" si="0"/>
        <v>27</v>
      </c>
      <c r="AC2" s="14">
        <f t="shared" si="0"/>
        <v>28</v>
      </c>
      <c r="AD2" s="14">
        <f t="shared" si="0"/>
        <v>29</v>
      </c>
      <c r="AE2" s="14">
        <f t="shared" si="0"/>
        <v>30</v>
      </c>
      <c r="AF2" s="14">
        <f t="shared" si="0"/>
        <v>31</v>
      </c>
      <c r="AG2" s="14">
        <f t="shared" si="0"/>
        <v>32</v>
      </c>
      <c r="AH2" s="14">
        <f t="shared" si="0"/>
        <v>33</v>
      </c>
      <c r="AI2" s="14">
        <f t="shared" si="0"/>
        <v>34</v>
      </c>
      <c r="AJ2" s="14">
        <f t="shared" si="0"/>
        <v>35</v>
      </c>
      <c r="AK2" s="14">
        <f t="shared" si="0"/>
        <v>36</v>
      </c>
      <c r="AL2" s="14">
        <f t="shared" si="0"/>
        <v>37</v>
      </c>
      <c r="AM2" s="14">
        <f t="shared" si="0"/>
        <v>38</v>
      </c>
      <c r="AN2" s="14">
        <f t="shared" si="0"/>
        <v>39</v>
      </c>
      <c r="AO2" s="14">
        <f t="shared" si="0"/>
        <v>40</v>
      </c>
      <c r="AP2" s="14">
        <f t="shared" si="0"/>
        <v>41</v>
      </c>
      <c r="AQ2" s="14">
        <f t="shared" si="0"/>
        <v>42</v>
      </c>
      <c r="AR2" s="14">
        <f t="shared" si="0"/>
        <v>43</v>
      </c>
      <c r="AS2" s="14">
        <f t="shared" si="0"/>
        <v>44</v>
      </c>
      <c r="AT2" s="14">
        <f t="shared" si="0"/>
        <v>45</v>
      </c>
      <c r="AU2" s="14">
        <f t="shared" si="0"/>
        <v>46</v>
      </c>
      <c r="AV2" s="14">
        <f t="shared" si="0"/>
        <v>47</v>
      </c>
      <c r="AW2" s="14">
        <f t="shared" si="0"/>
        <v>48</v>
      </c>
      <c r="AX2" s="14">
        <f t="shared" si="0"/>
        <v>49</v>
      </c>
      <c r="AY2" s="14">
        <f t="shared" si="0"/>
        <v>50</v>
      </c>
      <c r="AZ2" s="14">
        <f t="shared" si="0"/>
        <v>51</v>
      </c>
      <c r="BA2" s="14">
        <f t="shared" si="0"/>
        <v>52</v>
      </c>
      <c r="BB2" s="14">
        <f t="shared" si="0"/>
        <v>53</v>
      </c>
      <c r="BC2" s="14">
        <f t="shared" si="0"/>
        <v>54</v>
      </c>
      <c r="BD2" s="14">
        <f t="shared" si="0"/>
        <v>55</v>
      </c>
      <c r="BE2" s="14">
        <f t="shared" si="0"/>
        <v>56</v>
      </c>
      <c r="BF2" s="14">
        <f t="shared" si="0"/>
        <v>57</v>
      </c>
      <c r="BG2" s="14">
        <f t="shared" si="0"/>
        <v>58</v>
      </c>
      <c r="BH2" s="14">
        <f t="shared" si="0"/>
        <v>59</v>
      </c>
      <c r="BI2" s="14">
        <f t="shared" si="0"/>
        <v>60</v>
      </c>
      <c r="BJ2" s="14">
        <f t="shared" si="0"/>
        <v>61</v>
      </c>
      <c r="BK2" s="14">
        <f t="shared" si="0"/>
        <v>62</v>
      </c>
      <c r="BL2" s="14">
        <f t="shared" si="0"/>
        <v>63</v>
      </c>
      <c r="BM2" s="14">
        <f t="shared" si="0"/>
        <v>64</v>
      </c>
      <c r="BN2" s="14">
        <f t="shared" si="0"/>
        <v>65</v>
      </c>
      <c r="BO2" s="14">
        <f t="shared" si="0"/>
        <v>66</v>
      </c>
      <c r="BP2" s="14">
        <f t="shared" si="0"/>
        <v>67</v>
      </c>
      <c r="BQ2" s="14">
        <f t="shared" si="0"/>
        <v>68</v>
      </c>
      <c r="BR2" s="14">
        <f t="shared" si="0"/>
        <v>69</v>
      </c>
      <c r="BS2" s="14">
        <f t="shared" si="0"/>
        <v>70</v>
      </c>
      <c r="BT2" s="14">
        <f t="shared" ref="BT2:EE2" si="1">COLUMN()-1</f>
        <v>71</v>
      </c>
      <c r="BU2" s="14">
        <f t="shared" si="1"/>
        <v>72</v>
      </c>
      <c r="BV2" s="14">
        <f t="shared" si="1"/>
        <v>73</v>
      </c>
      <c r="BW2" s="14">
        <f t="shared" si="1"/>
        <v>74</v>
      </c>
      <c r="BX2" s="14">
        <f t="shared" si="1"/>
        <v>75</v>
      </c>
      <c r="BY2" s="14">
        <f t="shared" si="1"/>
        <v>76</v>
      </c>
      <c r="BZ2" s="14">
        <f t="shared" si="1"/>
        <v>77</v>
      </c>
      <c r="CA2" s="14">
        <f t="shared" si="1"/>
        <v>78</v>
      </c>
      <c r="CB2" s="14">
        <f t="shared" si="1"/>
        <v>79</v>
      </c>
      <c r="CC2" s="14">
        <f t="shared" si="1"/>
        <v>80</v>
      </c>
      <c r="CD2" s="14">
        <f t="shared" si="1"/>
        <v>81</v>
      </c>
      <c r="CE2" s="14">
        <f t="shared" si="1"/>
        <v>82</v>
      </c>
      <c r="CF2" s="14">
        <f t="shared" si="1"/>
        <v>83</v>
      </c>
      <c r="CG2" s="14">
        <f t="shared" si="1"/>
        <v>84</v>
      </c>
      <c r="CH2" s="14">
        <f t="shared" si="1"/>
        <v>85</v>
      </c>
      <c r="CI2" s="14">
        <f t="shared" si="1"/>
        <v>86</v>
      </c>
      <c r="CJ2" s="14">
        <f t="shared" si="1"/>
        <v>87</v>
      </c>
      <c r="CK2" s="14">
        <f t="shared" si="1"/>
        <v>88</v>
      </c>
      <c r="CL2" s="14">
        <f t="shared" si="1"/>
        <v>89</v>
      </c>
      <c r="CM2" s="14">
        <f t="shared" si="1"/>
        <v>90</v>
      </c>
      <c r="CN2" s="14">
        <f t="shared" si="1"/>
        <v>91</v>
      </c>
      <c r="CO2" s="14">
        <f t="shared" si="1"/>
        <v>92</v>
      </c>
      <c r="CP2" s="14">
        <f t="shared" si="1"/>
        <v>93</v>
      </c>
      <c r="CQ2" s="14">
        <f t="shared" si="1"/>
        <v>94</v>
      </c>
      <c r="CR2" s="14">
        <f t="shared" si="1"/>
        <v>95</v>
      </c>
      <c r="CS2" s="14">
        <f t="shared" si="1"/>
        <v>96</v>
      </c>
      <c r="CT2" s="14">
        <f t="shared" si="1"/>
        <v>97</v>
      </c>
      <c r="CU2" s="14">
        <f t="shared" si="1"/>
        <v>98</v>
      </c>
      <c r="CV2" s="14">
        <f t="shared" si="1"/>
        <v>99</v>
      </c>
      <c r="CW2" s="14">
        <f t="shared" si="1"/>
        <v>100</v>
      </c>
      <c r="CX2" s="14">
        <f t="shared" si="1"/>
        <v>101</v>
      </c>
      <c r="CY2" s="14">
        <f t="shared" si="1"/>
        <v>102</v>
      </c>
      <c r="CZ2" s="14">
        <f t="shared" si="1"/>
        <v>103</v>
      </c>
      <c r="DA2" s="14">
        <f t="shared" si="1"/>
        <v>104</v>
      </c>
      <c r="DB2" s="14">
        <f t="shared" si="1"/>
        <v>105</v>
      </c>
      <c r="DC2" s="14">
        <f t="shared" si="1"/>
        <v>106</v>
      </c>
      <c r="DD2" s="14">
        <f t="shared" si="1"/>
        <v>107</v>
      </c>
      <c r="DE2" s="14">
        <f t="shared" si="1"/>
        <v>108</v>
      </c>
      <c r="DF2" s="14">
        <f t="shared" si="1"/>
        <v>109</v>
      </c>
      <c r="DG2" s="14">
        <f t="shared" si="1"/>
        <v>110</v>
      </c>
      <c r="DH2" s="14">
        <f t="shared" si="1"/>
        <v>111</v>
      </c>
      <c r="DI2" s="14">
        <f t="shared" si="1"/>
        <v>112</v>
      </c>
      <c r="DJ2" s="14">
        <f t="shared" si="1"/>
        <v>113</v>
      </c>
      <c r="DK2" s="14">
        <f t="shared" si="1"/>
        <v>114</v>
      </c>
      <c r="DL2" s="14">
        <f t="shared" si="1"/>
        <v>115</v>
      </c>
      <c r="DM2" s="14">
        <f t="shared" si="1"/>
        <v>116</v>
      </c>
      <c r="DN2" s="14">
        <f t="shared" si="1"/>
        <v>117</v>
      </c>
      <c r="DO2" s="14">
        <f t="shared" si="1"/>
        <v>118</v>
      </c>
      <c r="DP2" s="14">
        <f t="shared" si="1"/>
        <v>119</v>
      </c>
      <c r="DQ2" s="14">
        <f t="shared" si="1"/>
        <v>120</v>
      </c>
      <c r="DR2" s="14">
        <f t="shared" si="1"/>
        <v>121</v>
      </c>
      <c r="DS2" s="14">
        <f t="shared" si="1"/>
        <v>122</v>
      </c>
      <c r="DT2" s="14">
        <f t="shared" si="1"/>
        <v>123</v>
      </c>
      <c r="DU2" s="14">
        <f t="shared" si="1"/>
        <v>124</v>
      </c>
      <c r="DV2" s="14">
        <f t="shared" si="1"/>
        <v>125</v>
      </c>
      <c r="DW2" s="14">
        <f t="shared" si="1"/>
        <v>126</v>
      </c>
      <c r="DX2" s="14">
        <f t="shared" si="1"/>
        <v>127</v>
      </c>
      <c r="DY2" s="14">
        <f t="shared" si="1"/>
        <v>128</v>
      </c>
      <c r="DZ2" s="14">
        <f t="shared" si="1"/>
        <v>129</v>
      </c>
      <c r="EA2" s="14">
        <f t="shared" si="1"/>
        <v>130</v>
      </c>
      <c r="EB2" s="14">
        <f t="shared" si="1"/>
        <v>131</v>
      </c>
      <c r="EC2" s="14">
        <f t="shared" si="1"/>
        <v>132</v>
      </c>
      <c r="ED2" s="14">
        <f t="shared" si="1"/>
        <v>133</v>
      </c>
      <c r="EE2" s="14">
        <f t="shared" si="1"/>
        <v>134</v>
      </c>
      <c r="EF2" s="14">
        <f t="shared" ref="EF2:EO2" si="2">COLUMN()-1</f>
        <v>135</v>
      </c>
      <c r="EG2" s="14">
        <f t="shared" si="2"/>
        <v>136</v>
      </c>
      <c r="EH2" s="14">
        <f t="shared" si="2"/>
        <v>137</v>
      </c>
      <c r="EI2" s="14">
        <f t="shared" si="2"/>
        <v>138</v>
      </c>
      <c r="EJ2" s="14">
        <f t="shared" si="2"/>
        <v>139</v>
      </c>
      <c r="EK2" s="14">
        <f t="shared" si="2"/>
        <v>140</v>
      </c>
      <c r="EL2" s="14">
        <f t="shared" si="2"/>
        <v>141</v>
      </c>
      <c r="EM2" s="14">
        <f t="shared" si="2"/>
        <v>142</v>
      </c>
      <c r="EN2" s="14">
        <f t="shared" si="2"/>
        <v>143</v>
      </c>
      <c r="EO2" s="14">
        <f t="shared" si="2"/>
        <v>144</v>
      </c>
    </row>
    <row r="3" spans="1:145" x14ac:dyDescent="0.15">
      <c r="A3" s="14" t="s">
        <v>47</v>
      </c>
      <c r="B3" s="15" t="s">
        <v>48</v>
      </c>
      <c r="C3" s="15" t="s">
        <v>49</v>
      </c>
      <c r="D3" s="15" t="s">
        <v>50</v>
      </c>
      <c r="E3" s="15" t="s">
        <v>51</v>
      </c>
      <c r="F3" s="15" t="s">
        <v>52</v>
      </c>
      <c r="G3" s="15" t="s">
        <v>53</v>
      </c>
      <c r="H3" s="73" t="s">
        <v>54</v>
      </c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5"/>
      <c r="Y3" s="79" t="s">
        <v>55</v>
      </c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 t="s">
        <v>56</v>
      </c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</row>
    <row r="4" spans="1:145" x14ac:dyDescent="0.15">
      <c r="A4" s="14" t="s">
        <v>57</v>
      </c>
      <c r="B4" s="16"/>
      <c r="C4" s="16"/>
      <c r="D4" s="16"/>
      <c r="E4" s="16"/>
      <c r="F4" s="16"/>
      <c r="G4" s="16"/>
      <c r="H4" s="76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/>
      <c r="Y4" s="72" t="s">
        <v>58</v>
      </c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 t="s">
        <v>59</v>
      </c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 t="s">
        <v>60</v>
      </c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 t="s">
        <v>61</v>
      </c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 t="s">
        <v>62</v>
      </c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 t="s">
        <v>63</v>
      </c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 t="s">
        <v>64</v>
      </c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 t="s">
        <v>65</v>
      </c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 t="s">
        <v>66</v>
      </c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 t="s">
        <v>67</v>
      </c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 t="s">
        <v>68</v>
      </c>
      <c r="EF4" s="72"/>
      <c r="EG4" s="72"/>
      <c r="EH4" s="72"/>
      <c r="EI4" s="72"/>
      <c r="EJ4" s="72"/>
      <c r="EK4" s="72"/>
      <c r="EL4" s="72"/>
      <c r="EM4" s="72"/>
      <c r="EN4" s="72"/>
      <c r="EO4" s="72"/>
    </row>
    <row r="5" spans="1:145" x14ac:dyDescent="0.15">
      <c r="A5" s="14" t="s">
        <v>69</v>
      </c>
      <c r="B5" s="17"/>
      <c r="C5" s="17"/>
      <c r="D5" s="17"/>
      <c r="E5" s="17"/>
      <c r="F5" s="17"/>
      <c r="G5" s="17"/>
      <c r="H5" s="18" t="s">
        <v>70</v>
      </c>
      <c r="I5" s="18" t="s">
        <v>71</v>
      </c>
      <c r="J5" s="18" t="s">
        <v>72</v>
      </c>
      <c r="K5" s="18" t="s">
        <v>73</v>
      </c>
      <c r="L5" s="18" t="s">
        <v>74</v>
      </c>
      <c r="M5" s="18" t="s">
        <v>5</v>
      </c>
      <c r="N5" s="18" t="s">
        <v>75</v>
      </c>
      <c r="O5" s="18" t="s">
        <v>76</v>
      </c>
      <c r="P5" s="18" t="s">
        <v>77</v>
      </c>
      <c r="Q5" s="18" t="s">
        <v>78</v>
      </c>
      <c r="R5" s="18" t="s">
        <v>79</v>
      </c>
      <c r="S5" s="18" t="s">
        <v>80</v>
      </c>
      <c r="T5" s="18" t="s">
        <v>81</v>
      </c>
      <c r="U5" s="18" t="s">
        <v>82</v>
      </c>
      <c r="V5" s="18" t="s">
        <v>83</v>
      </c>
      <c r="W5" s="18" t="s">
        <v>84</v>
      </c>
      <c r="X5" s="18" t="s">
        <v>85</v>
      </c>
      <c r="Y5" s="18" t="s">
        <v>86</v>
      </c>
      <c r="Z5" s="18" t="s">
        <v>87</v>
      </c>
      <c r="AA5" s="18" t="s">
        <v>88</v>
      </c>
      <c r="AB5" s="18" t="s">
        <v>89</v>
      </c>
      <c r="AC5" s="18" t="s">
        <v>90</v>
      </c>
      <c r="AD5" s="18" t="s">
        <v>91</v>
      </c>
      <c r="AE5" s="18" t="s">
        <v>92</v>
      </c>
      <c r="AF5" s="18" t="s">
        <v>93</v>
      </c>
      <c r="AG5" s="18" t="s">
        <v>94</v>
      </c>
      <c r="AH5" s="18" t="s">
        <v>95</v>
      </c>
      <c r="AI5" s="18" t="s">
        <v>31</v>
      </c>
      <c r="AJ5" s="18" t="s">
        <v>86</v>
      </c>
      <c r="AK5" s="18" t="s">
        <v>87</v>
      </c>
      <c r="AL5" s="18" t="s">
        <v>88</v>
      </c>
      <c r="AM5" s="18" t="s">
        <v>89</v>
      </c>
      <c r="AN5" s="18" t="s">
        <v>90</v>
      </c>
      <c r="AO5" s="18" t="s">
        <v>91</v>
      </c>
      <c r="AP5" s="18" t="s">
        <v>92</v>
      </c>
      <c r="AQ5" s="18" t="s">
        <v>93</v>
      </c>
      <c r="AR5" s="18" t="s">
        <v>94</v>
      </c>
      <c r="AS5" s="18" t="s">
        <v>95</v>
      </c>
      <c r="AT5" s="18" t="s">
        <v>96</v>
      </c>
      <c r="AU5" s="18" t="s">
        <v>86</v>
      </c>
      <c r="AV5" s="18" t="s">
        <v>87</v>
      </c>
      <c r="AW5" s="18" t="s">
        <v>88</v>
      </c>
      <c r="AX5" s="18" t="s">
        <v>89</v>
      </c>
      <c r="AY5" s="18" t="s">
        <v>90</v>
      </c>
      <c r="AZ5" s="18" t="s">
        <v>91</v>
      </c>
      <c r="BA5" s="18" t="s">
        <v>92</v>
      </c>
      <c r="BB5" s="18" t="s">
        <v>93</v>
      </c>
      <c r="BC5" s="18" t="s">
        <v>94</v>
      </c>
      <c r="BD5" s="18" t="s">
        <v>95</v>
      </c>
      <c r="BE5" s="18" t="s">
        <v>96</v>
      </c>
      <c r="BF5" s="18" t="s">
        <v>86</v>
      </c>
      <c r="BG5" s="18" t="s">
        <v>87</v>
      </c>
      <c r="BH5" s="18" t="s">
        <v>88</v>
      </c>
      <c r="BI5" s="18" t="s">
        <v>89</v>
      </c>
      <c r="BJ5" s="18" t="s">
        <v>90</v>
      </c>
      <c r="BK5" s="18" t="s">
        <v>91</v>
      </c>
      <c r="BL5" s="18" t="s">
        <v>92</v>
      </c>
      <c r="BM5" s="18" t="s">
        <v>93</v>
      </c>
      <c r="BN5" s="18" t="s">
        <v>94</v>
      </c>
      <c r="BO5" s="18" t="s">
        <v>95</v>
      </c>
      <c r="BP5" s="18" t="s">
        <v>96</v>
      </c>
      <c r="BQ5" s="18" t="s">
        <v>86</v>
      </c>
      <c r="BR5" s="18" t="s">
        <v>87</v>
      </c>
      <c r="BS5" s="18" t="s">
        <v>88</v>
      </c>
      <c r="BT5" s="18" t="s">
        <v>89</v>
      </c>
      <c r="BU5" s="18" t="s">
        <v>90</v>
      </c>
      <c r="BV5" s="18" t="s">
        <v>91</v>
      </c>
      <c r="BW5" s="18" t="s">
        <v>92</v>
      </c>
      <c r="BX5" s="18" t="s">
        <v>93</v>
      </c>
      <c r="BY5" s="18" t="s">
        <v>94</v>
      </c>
      <c r="BZ5" s="18" t="s">
        <v>95</v>
      </c>
      <c r="CA5" s="18" t="s">
        <v>96</v>
      </c>
      <c r="CB5" s="18" t="s">
        <v>86</v>
      </c>
      <c r="CC5" s="18" t="s">
        <v>87</v>
      </c>
      <c r="CD5" s="18" t="s">
        <v>88</v>
      </c>
      <c r="CE5" s="18" t="s">
        <v>89</v>
      </c>
      <c r="CF5" s="18" t="s">
        <v>90</v>
      </c>
      <c r="CG5" s="18" t="s">
        <v>91</v>
      </c>
      <c r="CH5" s="18" t="s">
        <v>92</v>
      </c>
      <c r="CI5" s="18" t="s">
        <v>93</v>
      </c>
      <c r="CJ5" s="18" t="s">
        <v>94</v>
      </c>
      <c r="CK5" s="18" t="s">
        <v>95</v>
      </c>
      <c r="CL5" s="18" t="s">
        <v>96</v>
      </c>
      <c r="CM5" s="18" t="s">
        <v>86</v>
      </c>
      <c r="CN5" s="18" t="s">
        <v>87</v>
      </c>
      <c r="CO5" s="18" t="s">
        <v>88</v>
      </c>
      <c r="CP5" s="18" t="s">
        <v>89</v>
      </c>
      <c r="CQ5" s="18" t="s">
        <v>90</v>
      </c>
      <c r="CR5" s="18" t="s">
        <v>91</v>
      </c>
      <c r="CS5" s="18" t="s">
        <v>92</v>
      </c>
      <c r="CT5" s="18" t="s">
        <v>93</v>
      </c>
      <c r="CU5" s="18" t="s">
        <v>94</v>
      </c>
      <c r="CV5" s="18" t="s">
        <v>95</v>
      </c>
      <c r="CW5" s="18" t="s">
        <v>96</v>
      </c>
      <c r="CX5" s="18" t="s">
        <v>86</v>
      </c>
      <c r="CY5" s="18" t="s">
        <v>87</v>
      </c>
      <c r="CZ5" s="18" t="s">
        <v>88</v>
      </c>
      <c r="DA5" s="18" t="s">
        <v>89</v>
      </c>
      <c r="DB5" s="18" t="s">
        <v>90</v>
      </c>
      <c r="DC5" s="18" t="s">
        <v>91</v>
      </c>
      <c r="DD5" s="18" t="s">
        <v>92</v>
      </c>
      <c r="DE5" s="18" t="s">
        <v>93</v>
      </c>
      <c r="DF5" s="18" t="s">
        <v>94</v>
      </c>
      <c r="DG5" s="18" t="s">
        <v>95</v>
      </c>
      <c r="DH5" s="18" t="s">
        <v>96</v>
      </c>
      <c r="DI5" s="18" t="s">
        <v>86</v>
      </c>
      <c r="DJ5" s="18" t="s">
        <v>87</v>
      </c>
      <c r="DK5" s="18" t="s">
        <v>88</v>
      </c>
      <c r="DL5" s="18" t="s">
        <v>89</v>
      </c>
      <c r="DM5" s="18" t="s">
        <v>90</v>
      </c>
      <c r="DN5" s="18" t="s">
        <v>91</v>
      </c>
      <c r="DO5" s="18" t="s">
        <v>92</v>
      </c>
      <c r="DP5" s="18" t="s">
        <v>93</v>
      </c>
      <c r="DQ5" s="18" t="s">
        <v>94</v>
      </c>
      <c r="DR5" s="18" t="s">
        <v>95</v>
      </c>
      <c r="DS5" s="18" t="s">
        <v>96</v>
      </c>
      <c r="DT5" s="18" t="s">
        <v>86</v>
      </c>
      <c r="DU5" s="18" t="s">
        <v>87</v>
      </c>
      <c r="DV5" s="18" t="s">
        <v>88</v>
      </c>
      <c r="DW5" s="18" t="s">
        <v>89</v>
      </c>
      <c r="DX5" s="18" t="s">
        <v>90</v>
      </c>
      <c r="DY5" s="18" t="s">
        <v>91</v>
      </c>
      <c r="DZ5" s="18" t="s">
        <v>92</v>
      </c>
      <c r="EA5" s="18" t="s">
        <v>93</v>
      </c>
      <c r="EB5" s="18" t="s">
        <v>94</v>
      </c>
      <c r="EC5" s="18" t="s">
        <v>95</v>
      </c>
      <c r="ED5" s="18" t="s">
        <v>96</v>
      </c>
      <c r="EE5" s="18" t="s">
        <v>86</v>
      </c>
      <c r="EF5" s="18" t="s">
        <v>87</v>
      </c>
      <c r="EG5" s="18" t="s">
        <v>88</v>
      </c>
      <c r="EH5" s="18" t="s">
        <v>89</v>
      </c>
      <c r="EI5" s="18" t="s">
        <v>90</v>
      </c>
      <c r="EJ5" s="18" t="s">
        <v>91</v>
      </c>
      <c r="EK5" s="18" t="s">
        <v>92</v>
      </c>
      <c r="EL5" s="18" t="s">
        <v>93</v>
      </c>
      <c r="EM5" s="18" t="s">
        <v>94</v>
      </c>
      <c r="EN5" s="18" t="s">
        <v>95</v>
      </c>
      <c r="EO5" s="18" t="s">
        <v>96</v>
      </c>
    </row>
    <row r="6" spans="1:145" s="22" customFormat="1" x14ac:dyDescent="0.15">
      <c r="A6" s="14" t="s">
        <v>97</v>
      </c>
      <c r="B6" s="19">
        <f>B7</f>
        <v>2021</v>
      </c>
      <c r="C6" s="19">
        <f t="shared" ref="C6:X6" si="3">C7</f>
        <v>16438</v>
      </c>
      <c r="D6" s="19">
        <f t="shared" si="3"/>
        <v>47</v>
      </c>
      <c r="E6" s="19">
        <f t="shared" si="3"/>
        <v>18</v>
      </c>
      <c r="F6" s="19">
        <f t="shared" si="3"/>
        <v>1</v>
      </c>
      <c r="G6" s="19">
        <f t="shared" si="3"/>
        <v>0</v>
      </c>
      <c r="H6" s="19" t="str">
        <f t="shared" si="3"/>
        <v>北海道　幕別町</v>
      </c>
      <c r="I6" s="19" t="str">
        <f t="shared" si="3"/>
        <v>法非適用</v>
      </c>
      <c r="J6" s="19" t="str">
        <f t="shared" si="3"/>
        <v>下水道事業</v>
      </c>
      <c r="K6" s="19" t="str">
        <f t="shared" si="3"/>
        <v>個別排水処理</v>
      </c>
      <c r="L6" s="19" t="str">
        <f t="shared" si="3"/>
        <v>L2</v>
      </c>
      <c r="M6" s="19" t="str">
        <f t="shared" si="3"/>
        <v>非設置</v>
      </c>
      <c r="N6" s="20" t="str">
        <f t="shared" si="3"/>
        <v>-</v>
      </c>
      <c r="O6" s="20" t="str">
        <f t="shared" si="3"/>
        <v>該当数値なし</v>
      </c>
      <c r="P6" s="20">
        <f t="shared" si="3"/>
        <v>12.91</v>
      </c>
      <c r="Q6" s="20">
        <f t="shared" si="3"/>
        <v>100</v>
      </c>
      <c r="R6" s="20">
        <f t="shared" si="3"/>
        <v>2600</v>
      </c>
      <c r="S6" s="20">
        <f t="shared" si="3"/>
        <v>26273</v>
      </c>
      <c r="T6" s="20">
        <f t="shared" si="3"/>
        <v>477.64</v>
      </c>
      <c r="U6" s="20">
        <f t="shared" si="3"/>
        <v>55.01</v>
      </c>
      <c r="V6" s="20">
        <f t="shared" si="3"/>
        <v>3370</v>
      </c>
      <c r="W6" s="20">
        <f t="shared" si="3"/>
        <v>468.49</v>
      </c>
      <c r="X6" s="20">
        <f t="shared" si="3"/>
        <v>7.19</v>
      </c>
      <c r="Y6" s="21">
        <f>IF(Y7="",NA(),Y7)</f>
        <v>86.41</v>
      </c>
      <c r="Z6" s="21">
        <f t="shared" ref="Z6:AH6" si="4">IF(Z7="",NA(),Z7)</f>
        <v>89.17</v>
      </c>
      <c r="AA6" s="21">
        <f t="shared" si="4"/>
        <v>89.68</v>
      </c>
      <c r="AB6" s="21">
        <f t="shared" si="4"/>
        <v>88.6</v>
      </c>
      <c r="AC6" s="21">
        <f t="shared" si="4"/>
        <v>86.4</v>
      </c>
      <c r="AD6" s="20" t="e">
        <f t="shared" si="4"/>
        <v>#N/A</v>
      </c>
      <c r="AE6" s="20" t="e">
        <f t="shared" si="4"/>
        <v>#N/A</v>
      </c>
      <c r="AF6" s="20" t="e">
        <f t="shared" si="4"/>
        <v>#N/A</v>
      </c>
      <c r="AG6" s="20" t="e">
        <f t="shared" si="4"/>
        <v>#N/A</v>
      </c>
      <c r="AH6" s="20" t="e">
        <f t="shared" si="4"/>
        <v>#N/A</v>
      </c>
      <c r="AI6" s="20" t="str">
        <f>IF(AI7="","",IF(AI7="-","【-】","【"&amp;SUBSTITUTE(TEXT(AI7,"#,##0.00"),"-","△")&amp;"】"))</f>
        <v/>
      </c>
      <c r="AJ6" s="20" t="e">
        <f>IF(AJ7="",NA(),AJ7)</f>
        <v>#N/A</v>
      </c>
      <c r="AK6" s="20" t="e">
        <f t="shared" ref="AK6:AS6" si="5">IF(AK7="",NA(),AK7)</f>
        <v>#N/A</v>
      </c>
      <c r="AL6" s="20" t="e">
        <f t="shared" si="5"/>
        <v>#N/A</v>
      </c>
      <c r="AM6" s="20" t="e">
        <f t="shared" si="5"/>
        <v>#N/A</v>
      </c>
      <c r="AN6" s="20" t="e">
        <f t="shared" si="5"/>
        <v>#N/A</v>
      </c>
      <c r="AO6" s="20" t="e">
        <f t="shared" si="5"/>
        <v>#N/A</v>
      </c>
      <c r="AP6" s="20" t="e">
        <f t="shared" si="5"/>
        <v>#N/A</v>
      </c>
      <c r="AQ6" s="20" t="e">
        <f t="shared" si="5"/>
        <v>#N/A</v>
      </c>
      <c r="AR6" s="20" t="e">
        <f t="shared" si="5"/>
        <v>#N/A</v>
      </c>
      <c r="AS6" s="20" t="e">
        <f t="shared" si="5"/>
        <v>#N/A</v>
      </c>
      <c r="AT6" s="20" t="str">
        <f>IF(AT7="","",IF(AT7="-","【-】","【"&amp;SUBSTITUTE(TEXT(AT7,"#,##0.00"),"-","△")&amp;"】"))</f>
        <v/>
      </c>
      <c r="AU6" s="20" t="e">
        <f>IF(AU7="",NA(),AU7)</f>
        <v>#N/A</v>
      </c>
      <c r="AV6" s="20" t="e">
        <f t="shared" ref="AV6:BD6" si="6">IF(AV7="",NA(),AV7)</f>
        <v>#N/A</v>
      </c>
      <c r="AW6" s="20" t="e">
        <f t="shared" si="6"/>
        <v>#N/A</v>
      </c>
      <c r="AX6" s="20" t="e">
        <f t="shared" si="6"/>
        <v>#N/A</v>
      </c>
      <c r="AY6" s="20" t="e">
        <f t="shared" si="6"/>
        <v>#N/A</v>
      </c>
      <c r="AZ6" s="20" t="e">
        <f t="shared" si="6"/>
        <v>#N/A</v>
      </c>
      <c r="BA6" s="20" t="e">
        <f t="shared" si="6"/>
        <v>#N/A</v>
      </c>
      <c r="BB6" s="20" t="e">
        <f t="shared" si="6"/>
        <v>#N/A</v>
      </c>
      <c r="BC6" s="20" t="e">
        <f t="shared" si="6"/>
        <v>#N/A</v>
      </c>
      <c r="BD6" s="20" t="e">
        <f t="shared" si="6"/>
        <v>#N/A</v>
      </c>
      <c r="BE6" s="20" t="str">
        <f>IF(BE7="","",IF(BE7="-","【-】","【"&amp;SUBSTITUTE(TEXT(BE7,"#,##0.00"),"-","△")&amp;"】"))</f>
        <v/>
      </c>
      <c r="BF6" s="21">
        <f>IF(BF7="",NA(),BF7)</f>
        <v>3934.27</v>
      </c>
      <c r="BG6" s="21">
        <f t="shared" ref="BG6:BO6" si="7">IF(BG7="",NA(),BG7)</f>
        <v>3910.51</v>
      </c>
      <c r="BH6" s="21">
        <f t="shared" si="7"/>
        <v>3763.34</v>
      </c>
      <c r="BI6" s="21">
        <f t="shared" si="7"/>
        <v>3665.2</v>
      </c>
      <c r="BJ6" s="21">
        <f t="shared" si="7"/>
        <v>3499.99</v>
      </c>
      <c r="BK6" s="21">
        <f t="shared" si="7"/>
        <v>888.8</v>
      </c>
      <c r="BL6" s="21">
        <f t="shared" si="7"/>
        <v>855.65</v>
      </c>
      <c r="BM6" s="21">
        <f t="shared" si="7"/>
        <v>862.99</v>
      </c>
      <c r="BN6" s="21">
        <f t="shared" si="7"/>
        <v>782.91</v>
      </c>
      <c r="BO6" s="21">
        <f t="shared" si="7"/>
        <v>783.21</v>
      </c>
      <c r="BP6" s="20" t="str">
        <f>IF(BP7="","",IF(BP7="-","【-】","【"&amp;SUBSTITUTE(TEXT(BP7,"#,##0.00"),"-","△")&amp;"】"))</f>
        <v>【765.05】</v>
      </c>
      <c r="BQ6" s="21">
        <f>IF(BQ7="",NA(),BQ7)</f>
        <v>41.41</v>
      </c>
      <c r="BR6" s="21">
        <f t="shared" ref="BR6:BZ6" si="8">IF(BR7="",NA(),BR7)</f>
        <v>41.98</v>
      </c>
      <c r="BS6" s="21">
        <f t="shared" si="8"/>
        <v>37.33</v>
      </c>
      <c r="BT6" s="21">
        <f t="shared" si="8"/>
        <v>38.479999999999997</v>
      </c>
      <c r="BU6" s="21">
        <f t="shared" si="8"/>
        <v>39.159999999999997</v>
      </c>
      <c r="BV6" s="21">
        <f t="shared" si="8"/>
        <v>52.55</v>
      </c>
      <c r="BW6" s="21">
        <f t="shared" si="8"/>
        <v>52.23</v>
      </c>
      <c r="BX6" s="21">
        <f t="shared" si="8"/>
        <v>50.06</v>
      </c>
      <c r="BY6" s="21">
        <f t="shared" si="8"/>
        <v>49.38</v>
      </c>
      <c r="BZ6" s="21">
        <f t="shared" si="8"/>
        <v>48.53</v>
      </c>
      <c r="CA6" s="20" t="str">
        <f>IF(CA7="","",IF(CA7="-","【-】","【"&amp;SUBSTITUTE(TEXT(CA7,"#,##0.00"),"-","△")&amp;"】"))</f>
        <v>【48.97】</v>
      </c>
      <c r="CB6" s="21">
        <f>IF(CB7="",NA(),CB7)</f>
        <v>477.52</v>
      </c>
      <c r="CC6" s="21">
        <f t="shared" ref="CC6:CK6" si="9">IF(CC7="",NA(),CC7)</f>
        <v>472.1</v>
      </c>
      <c r="CD6" s="21">
        <f t="shared" si="9"/>
        <v>630.9</v>
      </c>
      <c r="CE6" s="21">
        <f t="shared" si="9"/>
        <v>640.63</v>
      </c>
      <c r="CF6" s="21">
        <f t="shared" si="9"/>
        <v>631.6</v>
      </c>
      <c r="CG6" s="21">
        <f t="shared" si="9"/>
        <v>292.45</v>
      </c>
      <c r="CH6" s="21">
        <f t="shared" si="9"/>
        <v>294.05</v>
      </c>
      <c r="CI6" s="21">
        <f t="shared" si="9"/>
        <v>309.22000000000003</v>
      </c>
      <c r="CJ6" s="21">
        <f t="shared" si="9"/>
        <v>316.97000000000003</v>
      </c>
      <c r="CK6" s="21">
        <f t="shared" si="9"/>
        <v>326.17</v>
      </c>
      <c r="CL6" s="20" t="str">
        <f>IF(CL7="","",IF(CL7="-","【-】","【"&amp;SUBSTITUTE(TEXT(CL7,"#,##0.00"),"-","△")&amp;"】"))</f>
        <v>【328.76】</v>
      </c>
      <c r="CM6" s="21">
        <f>IF(CM7="",NA(),CM7)</f>
        <v>36.119999999999997</v>
      </c>
      <c r="CN6" s="21">
        <f t="shared" ref="CN6:CV6" si="10">IF(CN7="",NA(),CN7)</f>
        <v>35.44</v>
      </c>
      <c r="CO6" s="21">
        <f t="shared" si="10"/>
        <v>29.95</v>
      </c>
      <c r="CP6" s="21">
        <f t="shared" si="10"/>
        <v>28.46</v>
      </c>
      <c r="CQ6" s="21">
        <f t="shared" si="10"/>
        <v>28.42</v>
      </c>
      <c r="CR6" s="21">
        <f t="shared" si="10"/>
        <v>51.71</v>
      </c>
      <c r="CS6" s="21">
        <f t="shared" si="10"/>
        <v>50.56</v>
      </c>
      <c r="CT6" s="21">
        <f t="shared" si="10"/>
        <v>47.35</v>
      </c>
      <c r="CU6" s="21">
        <f t="shared" si="10"/>
        <v>46.36</v>
      </c>
      <c r="CV6" s="21">
        <f t="shared" si="10"/>
        <v>228.91</v>
      </c>
      <c r="CW6" s="20" t="str">
        <f>IF(CW7="","",IF(CW7="-","【-】","【"&amp;SUBSTITUTE(TEXT(CW7,"#,##0.00"),"-","△")&amp;"】"))</f>
        <v>【224.12】</v>
      </c>
      <c r="CX6" s="21">
        <f>IF(CX7="",NA(),CX7)</f>
        <v>67.89</v>
      </c>
      <c r="CY6" s="21">
        <f t="shared" ref="CY6:DG6" si="11">IF(CY7="",NA(),CY7)</f>
        <v>71.78</v>
      </c>
      <c r="CZ6" s="21">
        <f t="shared" si="11"/>
        <v>63.76</v>
      </c>
      <c r="DA6" s="21">
        <f t="shared" si="11"/>
        <v>63.05</v>
      </c>
      <c r="DB6" s="21">
        <f t="shared" si="11"/>
        <v>64.040000000000006</v>
      </c>
      <c r="DC6" s="21">
        <f t="shared" si="11"/>
        <v>82.91</v>
      </c>
      <c r="DD6" s="21">
        <f t="shared" si="11"/>
        <v>83.85</v>
      </c>
      <c r="DE6" s="21">
        <f t="shared" si="11"/>
        <v>81.209999999999994</v>
      </c>
      <c r="DF6" s="21">
        <f t="shared" si="11"/>
        <v>83.08</v>
      </c>
      <c r="DG6" s="21">
        <f t="shared" si="11"/>
        <v>82.61</v>
      </c>
      <c r="DH6" s="20" t="str">
        <f>IF(DH7="","",IF(DH7="-","【-】","【"&amp;SUBSTITUTE(TEXT(DH7,"#,##0.00"),"-","△")&amp;"】"))</f>
        <v>【81.92】</v>
      </c>
      <c r="DI6" s="20" t="e">
        <f>IF(DI7="",NA(),DI7)</f>
        <v>#N/A</v>
      </c>
      <c r="DJ6" s="20" t="e">
        <f t="shared" ref="DJ6:DR6" si="12">IF(DJ7="",NA(),DJ7)</f>
        <v>#N/A</v>
      </c>
      <c r="DK6" s="20" t="e">
        <f t="shared" si="12"/>
        <v>#N/A</v>
      </c>
      <c r="DL6" s="20" t="e">
        <f t="shared" si="12"/>
        <v>#N/A</v>
      </c>
      <c r="DM6" s="20" t="e">
        <f t="shared" si="12"/>
        <v>#N/A</v>
      </c>
      <c r="DN6" s="20" t="e">
        <f t="shared" si="12"/>
        <v>#N/A</v>
      </c>
      <c r="DO6" s="20" t="e">
        <f t="shared" si="12"/>
        <v>#N/A</v>
      </c>
      <c r="DP6" s="20" t="e">
        <f t="shared" si="12"/>
        <v>#N/A</v>
      </c>
      <c r="DQ6" s="20" t="e">
        <f t="shared" si="12"/>
        <v>#N/A</v>
      </c>
      <c r="DR6" s="20" t="e">
        <f t="shared" si="12"/>
        <v>#N/A</v>
      </c>
      <c r="DS6" s="20" t="str">
        <f>IF(DS7="","",IF(DS7="-","【-】","【"&amp;SUBSTITUTE(TEXT(DS7,"#,##0.00"),"-","△")&amp;"】"))</f>
        <v/>
      </c>
      <c r="DT6" s="20" t="e">
        <f>IF(DT7="",NA(),DT7)</f>
        <v>#N/A</v>
      </c>
      <c r="DU6" s="20" t="e">
        <f t="shared" ref="DU6:EC6" si="13">IF(DU7="",NA(),DU7)</f>
        <v>#N/A</v>
      </c>
      <c r="DV6" s="20" t="e">
        <f t="shared" si="13"/>
        <v>#N/A</v>
      </c>
      <c r="DW6" s="20" t="e">
        <f t="shared" si="13"/>
        <v>#N/A</v>
      </c>
      <c r="DX6" s="20" t="e">
        <f t="shared" si="13"/>
        <v>#N/A</v>
      </c>
      <c r="DY6" s="20" t="e">
        <f t="shared" si="13"/>
        <v>#N/A</v>
      </c>
      <c r="DZ6" s="20" t="e">
        <f t="shared" si="13"/>
        <v>#N/A</v>
      </c>
      <c r="EA6" s="20" t="e">
        <f t="shared" si="13"/>
        <v>#N/A</v>
      </c>
      <c r="EB6" s="20" t="e">
        <f t="shared" si="13"/>
        <v>#N/A</v>
      </c>
      <c r="EC6" s="20" t="e">
        <f t="shared" si="13"/>
        <v>#N/A</v>
      </c>
      <c r="ED6" s="20" t="str">
        <f>IF(ED7="","",IF(ED7="-","【-】","【"&amp;SUBSTITUTE(TEXT(ED7,"#,##0.00"),"-","△")&amp;"】"))</f>
        <v/>
      </c>
      <c r="EE6" s="21" t="str">
        <f>IF(EE7="",NA(),EE7)</f>
        <v>-</v>
      </c>
      <c r="EF6" s="21" t="str">
        <f t="shared" ref="EF6:EN6" si="14">IF(EF7="",NA(),EF7)</f>
        <v>-</v>
      </c>
      <c r="EG6" s="21" t="str">
        <f t="shared" si="14"/>
        <v>-</v>
      </c>
      <c r="EH6" s="21" t="str">
        <f t="shared" si="14"/>
        <v>-</v>
      </c>
      <c r="EI6" s="21" t="str">
        <f t="shared" si="14"/>
        <v>-</v>
      </c>
      <c r="EJ6" s="21" t="str">
        <f t="shared" si="14"/>
        <v>-</v>
      </c>
      <c r="EK6" s="21" t="str">
        <f t="shared" si="14"/>
        <v>-</v>
      </c>
      <c r="EL6" s="21" t="str">
        <f t="shared" si="14"/>
        <v>-</v>
      </c>
      <c r="EM6" s="21" t="str">
        <f t="shared" si="14"/>
        <v>-</v>
      </c>
      <c r="EN6" s="21" t="str">
        <f t="shared" si="14"/>
        <v>-</v>
      </c>
      <c r="EO6" s="20" t="str">
        <f>IF(EO7="","",IF(EO7="-","【-】","【"&amp;SUBSTITUTE(TEXT(EO7,"#,##0.00"),"-","△")&amp;"】"))</f>
        <v>【-】</v>
      </c>
    </row>
    <row r="7" spans="1:145" s="22" customFormat="1" x14ac:dyDescent="0.15">
      <c r="A7" s="14"/>
      <c r="B7" s="23">
        <v>2021</v>
      </c>
      <c r="C7" s="23">
        <v>16438</v>
      </c>
      <c r="D7" s="23">
        <v>47</v>
      </c>
      <c r="E7" s="23">
        <v>18</v>
      </c>
      <c r="F7" s="23">
        <v>1</v>
      </c>
      <c r="G7" s="23">
        <v>0</v>
      </c>
      <c r="H7" s="23" t="s">
        <v>98</v>
      </c>
      <c r="I7" s="23" t="s">
        <v>99</v>
      </c>
      <c r="J7" s="23" t="s">
        <v>100</v>
      </c>
      <c r="K7" s="23" t="s">
        <v>101</v>
      </c>
      <c r="L7" s="23" t="s">
        <v>102</v>
      </c>
      <c r="M7" s="23" t="s">
        <v>103</v>
      </c>
      <c r="N7" s="24" t="s">
        <v>104</v>
      </c>
      <c r="O7" s="24" t="s">
        <v>105</v>
      </c>
      <c r="P7" s="24">
        <v>12.91</v>
      </c>
      <c r="Q7" s="24">
        <v>100</v>
      </c>
      <c r="R7" s="24">
        <v>2600</v>
      </c>
      <c r="S7" s="24">
        <v>26273</v>
      </c>
      <c r="T7" s="24">
        <v>477.64</v>
      </c>
      <c r="U7" s="24">
        <v>55.01</v>
      </c>
      <c r="V7" s="24">
        <v>3370</v>
      </c>
      <c r="W7" s="24">
        <v>468.49</v>
      </c>
      <c r="X7" s="24">
        <v>7.19</v>
      </c>
      <c r="Y7" s="24">
        <v>86.41</v>
      </c>
      <c r="Z7" s="24">
        <v>89.17</v>
      </c>
      <c r="AA7" s="24">
        <v>89.68</v>
      </c>
      <c r="AB7" s="24">
        <v>88.6</v>
      </c>
      <c r="AC7" s="24">
        <v>86.4</v>
      </c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>
        <v>3934.27</v>
      </c>
      <c r="BG7" s="24">
        <v>3910.51</v>
      </c>
      <c r="BH7" s="24">
        <v>3763.34</v>
      </c>
      <c r="BI7" s="24">
        <v>3665.2</v>
      </c>
      <c r="BJ7" s="24">
        <v>3499.99</v>
      </c>
      <c r="BK7" s="24">
        <v>888.8</v>
      </c>
      <c r="BL7" s="24">
        <v>855.65</v>
      </c>
      <c r="BM7" s="24">
        <v>862.99</v>
      </c>
      <c r="BN7" s="24">
        <v>782.91</v>
      </c>
      <c r="BO7" s="24">
        <v>783.21</v>
      </c>
      <c r="BP7" s="24">
        <v>765.05</v>
      </c>
      <c r="BQ7" s="24">
        <v>41.41</v>
      </c>
      <c r="BR7" s="24">
        <v>41.98</v>
      </c>
      <c r="BS7" s="24">
        <v>37.33</v>
      </c>
      <c r="BT7" s="24">
        <v>38.479999999999997</v>
      </c>
      <c r="BU7" s="24">
        <v>39.159999999999997</v>
      </c>
      <c r="BV7" s="24">
        <v>52.55</v>
      </c>
      <c r="BW7" s="24">
        <v>52.23</v>
      </c>
      <c r="BX7" s="24">
        <v>50.06</v>
      </c>
      <c r="BY7" s="24">
        <v>49.38</v>
      </c>
      <c r="BZ7" s="24">
        <v>48.53</v>
      </c>
      <c r="CA7" s="24">
        <v>48.97</v>
      </c>
      <c r="CB7" s="24">
        <v>477.52</v>
      </c>
      <c r="CC7" s="24">
        <v>472.1</v>
      </c>
      <c r="CD7" s="24">
        <v>630.9</v>
      </c>
      <c r="CE7" s="24">
        <v>640.63</v>
      </c>
      <c r="CF7" s="24">
        <v>631.6</v>
      </c>
      <c r="CG7" s="24">
        <v>292.45</v>
      </c>
      <c r="CH7" s="24">
        <v>294.05</v>
      </c>
      <c r="CI7" s="24">
        <v>309.22000000000003</v>
      </c>
      <c r="CJ7" s="24">
        <v>316.97000000000003</v>
      </c>
      <c r="CK7" s="24">
        <v>326.17</v>
      </c>
      <c r="CL7" s="24">
        <v>328.76</v>
      </c>
      <c r="CM7" s="24">
        <v>36.119999999999997</v>
      </c>
      <c r="CN7" s="24">
        <v>35.44</v>
      </c>
      <c r="CO7" s="24">
        <v>29.95</v>
      </c>
      <c r="CP7" s="24">
        <v>28.46</v>
      </c>
      <c r="CQ7" s="24">
        <v>28.42</v>
      </c>
      <c r="CR7" s="24">
        <v>51.71</v>
      </c>
      <c r="CS7" s="24">
        <v>50.56</v>
      </c>
      <c r="CT7" s="24">
        <v>47.35</v>
      </c>
      <c r="CU7" s="24">
        <v>46.36</v>
      </c>
      <c r="CV7" s="24">
        <v>228.91</v>
      </c>
      <c r="CW7" s="24">
        <v>224.12</v>
      </c>
      <c r="CX7" s="24">
        <v>67.89</v>
      </c>
      <c r="CY7" s="24">
        <v>71.78</v>
      </c>
      <c r="CZ7" s="24">
        <v>63.76</v>
      </c>
      <c r="DA7" s="24">
        <v>63.05</v>
      </c>
      <c r="DB7" s="24">
        <v>64.040000000000006</v>
      </c>
      <c r="DC7" s="24">
        <v>82.91</v>
      </c>
      <c r="DD7" s="24">
        <v>83.85</v>
      </c>
      <c r="DE7" s="24">
        <v>81.209999999999994</v>
      </c>
      <c r="DF7" s="24">
        <v>83.08</v>
      </c>
      <c r="DG7" s="24">
        <v>82.61</v>
      </c>
      <c r="DH7" s="24">
        <v>81.92</v>
      </c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 t="s">
        <v>104</v>
      </c>
      <c r="EF7" s="24" t="s">
        <v>104</v>
      </c>
      <c r="EG7" s="24" t="s">
        <v>104</v>
      </c>
      <c r="EH7" s="24" t="s">
        <v>104</v>
      </c>
      <c r="EI7" s="24" t="s">
        <v>104</v>
      </c>
      <c r="EJ7" s="24" t="s">
        <v>104</v>
      </c>
      <c r="EK7" s="24" t="s">
        <v>104</v>
      </c>
      <c r="EL7" s="24" t="s">
        <v>104</v>
      </c>
      <c r="EM7" s="24" t="s">
        <v>104</v>
      </c>
      <c r="EN7" s="24" t="s">
        <v>104</v>
      </c>
      <c r="EO7" s="24" t="s">
        <v>104</v>
      </c>
    </row>
    <row r="8" spans="1:145" x14ac:dyDescent="0.15"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</row>
    <row r="9" spans="1:145" x14ac:dyDescent="0.15">
      <c r="A9" s="26"/>
      <c r="B9" s="26" t="s">
        <v>106</v>
      </c>
      <c r="C9" s="26" t="s">
        <v>107</v>
      </c>
      <c r="D9" s="26" t="s">
        <v>108</v>
      </c>
      <c r="E9" s="26" t="s">
        <v>109</v>
      </c>
      <c r="F9" s="26" t="s">
        <v>110</v>
      </c>
      <c r="R9" s="25"/>
      <c r="Y9" s="25"/>
      <c r="Z9" s="25"/>
      <c r="AA9" s="25"/>
      <c r="AB9" s="25"/>
      <c r="AC9" s="25"/>
      <c r="AD9" s="25"/>
      <c r="AE9" s="25"/>
      <c r="AF9" s="25"/>
      <c r="AG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spans="1:145" x14ac:dyDescent="0.15">
      <c r="A10" s="26" t="s">
        <v>48</v>
      </c>
      <c r="B10" s="27">
        <f t="shared" ref="B10:C10" si="15">DATEVALUE($B7+12-B11&amp;"/1/"&amp;B12)</f>
        <v>47119</v>
      </c>
      <c r="C10" s="27">
        <f t="shared" si="15"/>
        <v>47484</v>
      </c>
      <c r="D10" s="28">
        <f>DATEVALUE($B7+12-D11&amp;"/1/"&amp;D12)</f>
        <v>47849</v>
      </c>
      <c r="E10" s="28">
        <f>DATEVALUE($B7+12-E11&amp;"/1/"&amp;E12)</f>
        <v>48215</v>
      </c>
      <c r="F10" s="28">
        <f>DATEVALUE($B7+12-F11&amp;"/1/"&amp;F12)</f>
        <v>48582</v>
      </c>
    </row>
    <row r="11" spans="1:145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111</v>
      </c>
    </row>
    <row r="12" spans="1:145" x14ac:dyDescent="0.15">
      <c r="B12">
        <v>1</v>
      </c>
      <c r="C12">
        <v>1</v>
      </c>
      <c r="D12">
        <v>1</v>
      </c>
      <c r="E12">
        <v>2</v>
      </c>
      <c r="F12">
        <v>3</v>
      </c>
      <c r="G12" t="s">
        <v>112</v>
      </c>
    </row>
    <row r="13" spans="1:145" x14ac:dyDescent="0.15">
      <c r="B13" t="s">
        <v>113</v>
      </c>
      <c r="C13" t="s">
        <v>113</v>
      </c>
      <c r="D13" t="s">
        <v>114</v>
      </c>
      <c r="E13" t="s">
        <v>114</v>
      </c>
      <c r="F13" t="s">
        <v>114</v>
      </c>
      <c r="G13" t="s">
        <v>115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三坂 哲史</cp:lastModifiedBy>
  <cp:lastPrinted>2023-01-20T00:33:53Z</cp:lastPrinted>
  <dcterms:created xsi:type="dcterms:W3CDTF">2023-01-13T00:10:51Z</dcterms:created>
  <dcterms:modified xsi:type="dcterms:W3CDTF">2024-02-28T04:28:22Z</dcterms:modified>
  <cp:category/>
</cp:coreProperties>
</file>