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fs231\役場共有\115政策推進課\03財政担当\ホームページ\経営分析表\"/>
    </mc:Choice>
  </mc:AlternateContent>
  <workbookProtection workbookAlgorithmName="SHA-512" workbookHashValue="4BdocsUs0jdC89ZYrz1jA9g30T18md0nJ6MpaGahgpYV+HVRNjYkRpTtZ+wElfEAbwT2WE/tO54w71LeNVTuFQ==" workbookSaltValue="HnkvIj1+/LUmzb6r8Xm+5g==" workbookSpinCount="100000" lockStructure="1"/>
  <bookViews>
    <workbookView xWindow="0" yWindow="0" windowWidth="15360" windowHeight="7635"/>
  </bookViews>
  <sheets>
    <sheet name="法非適用_下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6" i="4" s="1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J86" i="4" s="1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H86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6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AT10" i="4" s="1"/>
  <c r="V6" i="5"/>
  <c r="AL10" i="4" s="1"/>
  <c r="U6" i="5"/>
  <c r="BB8" i="4" s="1"/>
  <c r="T6" i="5"/>
  <c r="AT8" i="4" s="1"/>
  <c r="S6" i="5"/>
  <c r="AL8" i="4" s="1"/>
  <c r="R6" i="5"/>
  <c r="AD10" i="4" s="1"/>
  <c r="Q6" i="5"/>
  <c r="P6" i="5"/>
  <c r="P10" i="4" s="1"/>
  <c r="O6" i="5"/>
  <c r="I10" i="4" s="1"/>
  <c r="N6" i="5"/>
  <c r="M6" i="5"/>
  <c r="AD8" i="4" s="1"/>
  <c r="L6" i="5"/>
  <c r="W8" i="4" s="1"/>
  <c r="K6" i="5"/>
  <c r="P8" i="4" s="1"/>
  <c r="J6" i="5"/>
  <c r="I8" i="4" s="1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W10" i="4"/>
  <c r="B10" i="4"/>
</calcChain>
</file>

<file path=xl/sharedStrings.xml><?xml version="1.0" encoding="utf-8"?>
<sst xmlns="http://schemas.openxmlformats.org/spreadsheetml/2006/main" count="247" uniqueCount="119">
  <si>
    <t>経営比較分析表（令和4年度決算）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</si>
  <si>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</si>
  <si>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</si>
  <si>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</si>
  <si>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</si>
  <si>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</si>
  <si>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</si>
  <si>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</si>
  <si>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</si>
  <si>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</si>
  <si>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</si>
  <si>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</si>
  <si>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</si>
  <si>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</si>
  <si>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</si>
  <si>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</si>
  <si>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</si>
  <si>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</si>
  <si>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</si>
  <si>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</si>
  <si>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</si>
  <si>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</si>
  <si>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</si>
  <si>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</si>
  <si>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</si>
  <si>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</si>
  <si>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</si>
  <si>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</si>
  <si>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</si>
  <si>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</si>
  <si>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</si>
  <si>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</si>
  <si>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</si>
  <si>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</si>
  <si>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</si>
  <si>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</si>
  <si>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</si>
  <si>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</si>
  <si>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</si>
  <si>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</si>
  <si>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</si>
  <si>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</si>
  <si>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</si>
  <si>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</si>
  <si>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</si>
  <si>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</si>
  <si>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</si>
  <si>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</si>
  <si>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</si>
  <si>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</si>
  <si>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</si>
  <si>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</si>
  <si>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</si>
  <si>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</si>
  <si>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</si>
  <si>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</si>
  <si>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</si>
  <si>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</si>
  <si>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</si>
  <si>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</si>
  <si>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</si>
  <si>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</si>
  <si>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</si>
  <si>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</si>
  <si>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</si>
  <si>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</si>
  <si>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</si>
  <si>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</si>
  <si>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</si>
  <si>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</si>
  <si>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</si>
  <si>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</si>
  <si>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</si>
  <si>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</si>
  <si>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</si>
  <si>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</si>
  <si>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</si>
  <si>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</si>
  <si>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</si>
  <si>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</si>
  <si>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</si>
  <si>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</si>
  <si>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</si>
  <si>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</si>
  <si>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</si>
  <si>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</si>
  <si>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</si>
  <si>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</si>
  <si>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</si>
  <si>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</si>
  <si>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</si>
  <si>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</si>
  <si>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</si>
  <si>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</si>
  <si>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</si>
  <si>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</si>
  <si>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</si>
  <si>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北海道　幕別町</t>
  </si>
  <si>
    <t>法非適用</t>
  </si>
  <si>
    <t>下水道事業</t>
  </si>
  <si>
    <t>個別排水処理</t>
  </si>
  <si>
    <t>L2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</si>
  <si>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</si>
  <si>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</si>
  <si>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</si>
  <si>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</si>
  <si>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</si>
  <si>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</si>
  <si>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</si>
  <si>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</si>
  <si>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</si>
  <si>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</si>
  <si>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</si>
  <si>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</si>
  <si>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</si>
  <si>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</si>
  <si>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 xml:space="preserve">　収益的収支比率については、86％と経営の健全性を示す指標の100％を下回っており、経費回収率も約40％と類似団体平均より低い状況となっていることから、事業運営における一般会計繰入金への依存度の高さが懸念され、経営改善に向けた取組みが必要である。
</t>
    <phoneticPr fontId="4"/>
  </si>
  <si>
    <t xml:space="preserve">　平成８年度の事業開始から20年以上経過しているため、今後、浄化槽や附帯設備など更新等について検討していく必要がある。
</t>
    <phoneticPr fontId="4"/>
  </si>
  <si>
    <t>　料金収入のみで事業を継続することは難しく、一般会計からの繰入金に依存する状況は、今後も続くことが想定されることから、適切な維持管理を進めていく必要がある。
　また、持続可能な経営を確保するため、令和６年度から公営企業会計を適用し、中長期的な視点に立った企業経営に努める。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</si>
</sst>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D-4A42-AEB5-9C3DAFD67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223280"/>
        <c:axId val="750223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FD-4A42-AEB5-9C3DAFD67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223280"/>
        <c:axId val="750223672"/>
      </c:lineChart>
      <c:dateAx>
        <c:axId val="75022328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0223672"/>
        <c:crosses val="autoZero"/>
        <c:auto val="1"/>
        <c:lblOffset val="100"/>
        <c:baseTimeUnit val="years"/>
      </c:dateAx>
      <c:valAx>
        <c:axId val="7502236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0223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89.17</c:v>
                </c:pt>
                <c:pt idx="1">
                  <c:v>89.68</c:v>
                </c:pt>
                <c:pt idx="2">
                  <c:v>88.6</c:v>
                </c:pt>
                <c:pt idx="3">
                  <c:v>86.4</c:v>
                </c:pt>
                <c:pt idx="4">
                  <c:v>84.18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E-444C-9C78-08C252606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224848"/>
        <c:axId val="7509253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5E-444C-9C78-08C252606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224848"/>
        <c:axId val="750925352"/>
      </c:lineChart>
      <c:dateAx>
        <c:axId val="7502248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0925352"/>
        <c:crosses val="autoZero"/>
        <c:auto val="1"/>
        <c:lblOffset val="100"/>
        <c:baseTimeUnit val="years"/>
      </c:dateAx>
      <c:valAx>
        <c:axId val="7509253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02248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4-4E73-AF77-1F6C85770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926528"/>
        <c:axId val="7509269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94-4E73-AF77-1F6C85770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26528"/>
        <c:axId val="750926920"/>
      </c:lineChart>
      <c:dateAx>
        <c:axId val="75092652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0926920"/>
        <c:crosses val="autoZero"/>
        <c:auto val="1"/>
        <c:lblOffset val="100"/>
        <c:baseTimeUnit val="years"/>
      </c:dateAx>
      <c:valAx>
        <c:axId val="7509269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0926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5-451B-BE76-913B95CBD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0928096"/>
        <c:axId val="750928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25-451B-BE76-913B95CBD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928096"/>
        <c:axId val="750928488"/>
      </c:lineChart>
      <c:dateAx>
        <c:axId val="75092809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0928488"/>
        <c:crosses val="autoZero"/>
        <c:auto val="1"/>
        <c:lblOffset val="100"/>
        <c:baseTimeUnit val="years"/>
      </c:dateAx>
      <c:valAx>
        <c:axId val="750928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0928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98-43DA-82FA-FEEB57750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286648"/>
        <c:axId val="7512870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98-43DA-82FA-FEEB57750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286648"/>
        <c:axId val="751287040"/>
      </c:lineChart>
      <c:dateAx>
        <c:axId val="7512866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287040"/>
        <c:crosses val="autoZero"/>
        <c:auto val="1"/>
        <c:lblOffset val="100"/>
        <c:baseTimeUnit val="years"/>
      </c:dateAx>
      <c:valAx>
        <c:axId val="751287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2866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A3-4328-A2F3-69EE8A40A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367576"/>
        <c:axId val="75136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A3-4328-A2F3-69EE8A40A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367576"/>
        <c:axId val="751367968"/>
      </c:lineChart>
      <c:dateAx>
        <c:axId val="75136757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367968"/>
        <c:crosses val="autoZero"/>
        <c:auto val="1"/>
        <c:lblOffset val="100"/>
        <c:baseTimeUnit val="years"/>
      </c:dateAx>
      <c:valAx>
        <c:axId val="75136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367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3910.51</c:v>
                </c:pt>
                <c:pt idx="1">
                  <c:v>3763.34</c:v>
                </c:pt>
                <c:pt idx="2">
                  <c:v>3665.2</c:v>
                </c:pt>
                <c:pt idx="3">
                  <c:v>3499.99</c:v>
                </c:pt>
                <c:pt idx="4">
                  <c:v>3385.27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3C-4F92-86BF-E8B19BE4A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369144"/>
        <c:axId val="751369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855.65</c:v>
                </c:pt>
                <c:pt idx="1">
                  <c:v>862.99</c:v>
                </c:pt>
                <c:pt idx="2">
                  <c:v>782.91</c:v>
                </c:pt>
                <c:pt idx="3">
                  <c:v>783.21</c:v>
                </c:pt>
                <c:pt idx="4">
                  <c:v>902.04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3C-4F92-86BF-E8B19BE4A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369144"/>
        <c:axId val="751369536"/>
      </c:lineChart>
      <c:dateAx>
        <c:axId val="751369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369536"/>
        <c:crosses val="autoZero"/>
        <c:auto val="1"/>
        <c:lblOffset val="100"/>
        <c:baseTimeUnit val="years"/>
      </c:dateAx>
      <c:valAx>
        <c:axId val="751369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369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41.98</c:v>
                </c:pt>
                <c:pt idx="1">
                  <c:v>37.33</c:v>
                </c:pt>
                <c:pt idx="2">
                  <c:v>38.479999999999997</c:v>
                </c:pt>
                <c:pt idx="3">
                  <c:v>39.159999999999997</c:v>
                </c:pt>
                <c:pt idx="4">
                  <c:v>38.19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62-4C93-94CE-D38DC9F97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289392"/>
        <c:axId val="751289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52.23</c:v>
                </c:pt>
                <c:pt idx="1">
                  <c:v>50.06</c:v>
                </c:pt>
                <c:pt idx="2">
                  <c:v>49.38</c:v>
                </c:pt>
                <c:pt idx="3">
                  <c:v>48.53</c:v>
                </c:pt>
                <c:pt idx="4">
                  <c:v>46.11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62-4C93-94CE-D38DC9F97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289392"/>
        <c:axId val="751289000"/>
      </c:lineChart>
      <c:dateAx>
        <c:axId val="7512893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289000"/>
        <c:crosses val="autoZero"/>
        <c:auto val="1"/>
        <c:lblOffset val="100"/>
        <c:baseTimeUnit val="years"/>
      </c:dateAx>
      <c:valAx>
        <c:axId val="751289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2893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472.1</c:v>
                </c:pt>
                <c:pt idx="1">
                  <c:v>630.9</c:v>
                </c:pt>
                <c:pt idx="2">
                  <c:v>640.63</c:v>
                </c:pt>
                <c:pt idx="3">
                  <c:v>631.6</c:v>
                </c:pt>
                <c:pt idx="4">
                  <c:v>649.25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3-4E42-9294-778A96E46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370712"/>
        <c:axId val="751371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294.05</c:v>
                </c:pt>
                <c:pt idx="1">
                  <c:v>309.22000000000003</c:v>
                </c:pt>
                <c:pt idx="2">
                  <c:v>316.97000000000003</c:v>
                </c:pt>
                <c:pt idx="3">
                  <c:v>326.17</c:v>
                </c:pt>
                <c:pt idx="4">
                  <c:v>336.93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33-4E42-9294-778A96E46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370712"/>
        <c:axId val="751371104"/>
      </c:lineChart>
      <c:dateAx>
        <c:axId val="7513707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371104"/>
        <c:crosses val="autoZero"/>
        <c:auto val="1"/>
        <c:lblOffset val="100"/>
        <c:baseTimeUnit val="years"/>
      </c:dateAx>
      <c:valAx>
        <c:axId val="751371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370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35.44</c:v>
                </c:pt>
                <c:pt idx="1">
                  <c:v>29.95</c:v>
                </c:pt>
                <c:pt idx="2">
                  <c:v>28.46</c:v>
                </c:pt>
                <c:pt idx="3">
                  <c:v>28.42</c:v>
                </c:pt>
                <c:pt idx="4">
                  <c:v>28.89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72-4996-82E6-DD517FFAB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289784"/>
        <c:axId val="7518947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50.56</c:v>
                </c:pt>
                <c:pt idx="1">
                  <c:v>47.35</c:v>
                </c:pt>
                <c:pt idx="2">
                  <c:v>46.36</c:v>
                </c:pt>
                <c:pt idx="3">
                  <c:v>46.45</c:v>
                </c:pt>
                <c:pt idx="4">
                  <c:v>45.36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72-4996-82E6-DD517FFAB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289784"/>
        <c:axId val="751894768"/>
      </c:lineChart>
      <c:dateAx>
        <c:axId val="75128978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894768"/>
        <c:crosses val="autoZero"/>
        <c:auto val="1"/>
        <c:lblOffset val="100"/>
        <c:baseTimeUnit val="years"/>
      </c:dateAx>
      <c:valAx>
        <c:axId val="7518947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2897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71.78</c:v>
                </c:pt>
                <c:pt idx="1">
                  <c:v>63.76</c:v>
                </c:pt>
                <c:pt idx="2">
                  <c:v>63.05</c:v>
                </c:pt>
                <c:pt idx="3">
                  <c:v>64.040000000000006</c:v>
                </c:pt>
                <c:pt idx="4">
                  <c:v>65.489999999999995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CF-4840-84FD-C9913689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895944"/>
        <c:axId val="751896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83.85</c:v>
                </c:pt>
                <c:pt idx="1">
                  <c:v>81.209999999999994</c:v>
                </c:pt>
                <c:pt idx="2">
                  <c:v>83.08</c:v>
                </c:pt>
                <c:pt idx="3">
                  <c:v>82.61</c:v>
                </c:pt>
                <c:pt idx="4">
                  <c:v>82.21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CF-4840-84FD-C9913689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895944"/>
        <c:axId val="751896336"/>
      </c:lineChart>
      <c:dateAx>
        <c:axId val="7518959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51896336"/>
        <c:crosses val="autoZero"/>
        <c:auto val="1"/>
        <c:lblOffset val="100"/>
        <c:baseTimeUnit val="years"/>
      </c:dateAx>
      <c:valAx>
        <c:axId val="751896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51895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【881.57】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【81.82】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【45.78】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【339.86】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【46.46】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【-】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zoomScale="85" zoomScaleNormal="85" workbookViewId="0">
      <selection activeCell="BL66" sqref="BL66:BZ82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</row>
    <row r="3" spans="1:78" ht="9.75" customHeight="1" x14ac:dyDescent="0.15">
      <c r="A3" s="2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</row>
    <row r="4" spans="1:78" ht="9.75" customHeight="1" x14ac:dyDescent="0.15">
      <c r="A4" s="2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0" t="str">
        <f>データ!H6</f>
        <v>北海道　幕別町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1" t="s">
        <v>1</v>
      </c>
      <c r="C7" s="31"/>
      <c r="D7" s="31"/>
      <c r="E7" s="31"/>
      <c r="F7" s="31"/>
      <c r="G7" s="31"/>
      <c r="H7" s="31"/>
      <c r="I7" s="31" t="s">
        <v>2</v>
      </c>
      <c r="J7" s="31"/>
      <c r="K7" s="31"/>
      <c r="L7" s="31"/>
      <c r="M7" s="31"/>
      <c r="N7" s="31"/>
      <c r="O7" s="31"/>
      <c r="P7" s="31" t="s">
        <v>3</v>
      </c>
      <c r="Q7" s="31"/>
      <c r="R7" s="31"/>
      <c r="S7" s="31"/>
      <c r="T7" s="31"/>
      <c r="U7" s="31"/>
      <c r="V7" s="31"/>
      <c r="W7" s="31" t="s">
        <v>4</v>
      </c>
      <c r="X7" s="31"/>
      <c r="Y7" s="31"/>
      <c r="Z7" s="31"/>
      <c r="AA7" s="31"/>
      <c r="AB7" s="31"/>
      <c r="AC7" s="31"/>
      <c r="AD7" s="31" t="s">
        <v>5</v>
      </c>
      <c r="AE7" s="31"/>
      <c r="AF7" s="31"/>
      <c r="AG7" s="31"/>
      <c r="AH7" s="31"/>
      <c r="AI7" s="31"/>
      <c r="AJ7" s="31"/>
      <c r="AK7" s="3"/>
      <c r="AL7" s="31" t="s">
        <v>6</v>
      </c>
      <c r="AM7" s="31"/>
      <c r="AN7" s="31"/>
      <c r="AO7" s="31"/>
      <c r="AP7" s="31"/>
      <c r="AQ7" s="31"/>
      <c r="AR7" s="31"/>
      <c r="AS7" s="31"/>
      <c r="AT7" s="31" t="s">
        <v>7</v>
      </c>
      <c r="AU7" s="31"/>
      <c r="AV7" s="31"/>
      <c r="AW7" s="31"/>
      <c r="AX7" s="31"/>
      <c r="AY7" s="31"/>
      <c r="AZ7" s="31"/>
      <c r="BA7" s="31"/>
      <c r="BB7" s="31" t="s">
        <v>8</v>
      </c>
      <c r="BC7" s="31"/>
      <c r="BD7" s="31"/>
      <c r="BE7" s="31"/>
      <c r="BF7" s="31"/>
      <c r="BG7" s="31"/>
      <c r="BH7" s="31"/>
      <c r="BI7" s="31"/>
      <c r="BJ7" s="3"/>
      <c r="BK7" s="3"/>
      <c r="BL7" s="32" t="s">
        <v>9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4"/>
    </row>
    <row r="8" spans="1:78" ht="18.75" customHeight="1" x14ac:dyDescent="0.15">
      <c r="A8" s="2"/>
      <c r="B8" s="40" t="str">
        <f>データ!I6</f>
        <v>法非適用</v>
      </c>
      <c r="C8" s="40"/>
      <c r="D8" s="40"/>
      <c r="E8" s="40"/>
      <c r="F8" s="40"/>
      <c r="G8" s="40"/>
      <c r="H8" s="40"/>
      <c r="I8" s="40" t="str">
        <f>データ!J6</f>
        <v>下水道事業</v>
      </c>
      <c r="J8" s="40"/>
      <c r="K8" s="40"/>
      <c r="L8" s="40"/>
      <c r="M8" s="40"/>
      <c r="N8" s="40"/>
      <c r="O8" s="40"/>
      <c r="P8" s="40" t="str">
        <f>データ!K6</f>
        <v>個別排水処理</v>
      </c>
      <c r="Q8" s="40"/>
      <c r="R8" s="40"/>
      <c r="S8" s="40"/>
      <c r="T8" s="40"/>
      <c r="U8" s="40"/>
      <c r="V8" s="40"/>
      <c r="W8" s="40" t="str">
        <f>データ!L6</f>
        <v>L2</v>
      </c>
      <c r="X8" s="40"/>
      <c r="Y8" s="40"/>
      <c r="Z8" s="40"/>
      <c r="AA8" s="40"/>
      <c r="AB8" s="40"/>
      <c r="AC8" s="40"/>
      <c r="AD8" s="41" t="str">
        <f>データ!$M$6</f>
        <v>非設置</v>
      </c>
      <c r="AE8" s="41"/>
      <c r="AF8" s="41"/>
      <c r="AG8" s="41"/>
      <c r="AH8" s="41"/>
      <c r="AI8" s="41"/>
      <c r="AJ8" s="41"/>
      <c r="AK8" s="3"/>
      <c r="AL8" s="42">
        <f>データ!S6</f>
        <v>25897</v>
      </c>
      <c r="AM8" s="42"/>
      <c r="AN8" s="42"/>
      <c r="AO8" s="42"/>
      <c r="AP8" s="42"/>
      <c r="AQ8" s="42"/>
      <c r="AR8" s="42"/>
      <c r="AS8" s="42"/>
      <c r="AT8" s="35">
        <f>データ!T6</f>
        <v>477.64</v>
      </c>
      <c r="AU8" s="35"/>
      <c r="AV8" s="35"/>
      <c r="AW8" s="35"/>
      <c r="AX8" s="35"/>
      <c r="AY8" s="35"/>
      <c r="AZ8" s="35"/>
      <c r="BA8" s="35"/>
      <c r="BB8" s="35">
        <f>データ!U6</f>
        <v>54.22</v>
      </c>
      <c r="BC8" s="35"/>
      <c r="BD8" s="35"/>
      <c r="BE8" s="35"/>
      <c r="BF8" s="35"/>
      <c r="BG8" s="35"/>
      <c r="BH8" s="35"/>
      <c r="BI8" s="35"/>
      <c r="BJ8" s="3"/>
      <c r="BK8" s="3"/>
      <c r="BL8" s="36" t="s">
        <v>10</v>
      </c>
      <c r="BM8" s="37"/>
      <c r="BN8" s="38" t="s">
        <v>11</v>
      </c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9"/>
    </row>
    <row r="9" spans="1:78" ht="18.75" customHeight="1" x14ac:dyDescent="0.15">
      <c r="A9" s="2"/>
      <c r="B9" s="31" t="s">
        <v>12</v>
      </c>
      <c r="C9" s="31"/>
      <c r="D9" s="31"/>
      <c r="E9" s="31"/>
      <c r="F9" s="31"/>
      <c r="G9" s="31"/>
      <c r="H9" s="31"/>
      <c r="I9" s="31" t="s">
        <v>13</v>
      </c>
      <c r="J9" s="31"/>
      <c r="K9" s="31"/>
      <c r="L9" s="31"/>
      <c r="M9" s="31"/>
      <c r="N9" s="31"/>
      <c r="O9" s="31"/>
      <c r="P9" s="31" t="s">
        <v>14</v>
      </c>
      <c r="Q9" s="31"/>
      <c r="R9" s="31"/>
      <c r="S9" s="31"/>
      <c r="T9" s="31"/>
      <c r="U9" s="31"/>
      <c r="V9" s="31"/>
      <c r="W9" s="31" t="s">
        <v>15</v>
      </c>
      <c r="X9" s="31"/>
      <c r="Y9" s="31"/>
      <c r="Z9" s="31"/>
      <c r="AA9" s="31"/>
      <c r="AB9" s="31"/>
      <c r="AC9" s="31"/>
      <c r="AD9" s="31" t="s">
        <v>16</v>
      </c>
      <c r="AE9" s="31"/>
      <c r="AF9" s="31"/>
      <c r="AG9" s="31"/>
      <c r="AH9" s="31"/>
      <c r="AI9" s="31"/>
      <c r="AJ9" s="31"/>
      <c r="AK9" s="3"/>
      <c r="AL9" s="31" t="s">
        <v>17</v>
      </c>
      <c r="AM9" s="31"/>
      <c r="AN9" s="31"/>
      <c r="AO9" s="31"/>
      <c r="AP9" s="31"/>
      <c r="AQ9" s="31"/>
      <c r="AR9" s="31"/>
      <c r="AS9" s="31"/>
      <c r="AT9" s="31" t="s">
        <v>18</v>
      </c>
      <c r="AU9" s="31"/>
      <c r="AV9" s="31"/>
      <c r="AW9" s="31"/>
      <c r="AX9" s="31"/>
      <c r="AY9" s="31"/>
      <c r="AZ9" s="31"/>
      <c r="BA9" s="31"/>
      <c r="BB9" s="31" t="s">
        <v>19</v>
      </c>
      <c r="BC9" s="31"/>
      <c r="BD9" s="31"/>
      <c r="BE9" s="31"/>
      <c r="BF9" s="31"/>
      <c r="BG9" s="31"/>
      <c r="BH9" s="31"/>
      <c r="BI9" s="31"/>
      <c r="BJ9" s="3"/>
      <c r="BK9" s="3"/>
      <c r="BL9" s="43" t="s">
        <v>20</v>
      </c>
      <c r="BM9" s="44"/>
      <c r="BN9" s="51" t="s">
        <v>21</v>
      </c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2"/>
    </row>
    <row r="10" spans="1:78" ht="18.75" customHeight="1" x14ac:dyDescent="0.15">
      <c r="A10" s="2"/>
      <c r="B10" s="35" t="str">
        <f>データ!N6</f>
        <v>-</v>
      </c>
      <c r="C10" s="35"/>
      <c r="D10" s="35"/>
      <c r="E10" s="35"/>
      <c r="F10" s="35"/>
      <c r="G10" s="35"/>
      <c r="H10" s="35"/>
      <c r="I10" s="35" t="str">
        <f>データ!O6</f>
        <v>該当数値なし</v>
      </c>
      <c r="J10" s="35"/>
      <c r="K10" s="35"/>
      <c r="L10" s="35"/>
      <c r="M10" s="35"/>
      <c r="N10" s="35"/>
      <c r="O10" s="35"/>
      <c r="P10" s="35">
        <f>データ!P6</f>
        <v>12.87</v>
      </c>
      <c r="Q10" s="35"/>
      <c r="R10" s="35"/>
      <c r="S10" s="35"/>
      <c r="T10" s="35"/>
      <c r="U10" s="35"/>
      <c r="V10" s="35"/>
      <c r="W10" s="35">
        <f>データ!Q6</f>
        <v>100</v>
      </c>
      <c r="X10" s="35"/>
      <c r="Y10" s="35"/>
      <c r="Z10" s="35"/>
      <c r="AA10" s="35"/>
      <c r="AB10" s="35"/>
      <c r="AC10" s="35"/>
      <c r="AD10" s="42">
        <f>データ!R6</f>
        <v>2600</v>
      </c>
      <c r="AE10" s="42"/>
      <c r="AF10" s="42"/>
      <c r="AG10" s="42"/>
      <c r="AH10" s="42"/>
      <c r="AI10" s="42"/>
      <c r="AJ10" s="42"/>
      <c r="AK10" s="2"/>
      <c r="AL10" s="42">
        <f>データ!V6</f>
        <v>3318</v>
      </c>
      <c r="AM10" s="42"/>
      <c r="AN10" s="42"/>
      <c r="AO10" s="42"/>
      <c r="AP10" s="42"/>
      <c r="AQ10" s="42"/>
      <c r="AR10" s="42"/>
      <c r="AS10" s="42"/>
      <c r="AT10" s="35">
        <f>データ!W6</f>
        <v>468.49</v>
      </c>
      <c r="AU10" s="35"/>
      <c r="AV10" s="35"/>
      <c r="AW10" s="35"/>
      <c r="AX10" s="35"/>
      <c r="AY10" s="35"/>
      <c r="AZ10" s="35"/>
      <c r="BA10" s="35"/>
      <c r="BB10" s="35">
        <f>データ!X6</f>
        <v>7.08</v>
      </c>
      <c r="BC10" s="35"/>
      <c r="BD10" s="35"/>
      <c r="BE10" s="35"/>
      <c r="BF10" s="35"/>
      <c r="BG10" s="35"/>
      <c r="BH10" s="35"/>
      <c r="BI10" s="35"/>
      <c r="BJ10" s="2"/>
      <c r="BK10" s="2"/>
      <c r="BL10" s="53" t="s">
        <v>22</v>
      </c>
      <c r="BM10" s="54"/>
      <c r="BN10" s="55" t="s">
        <v>23</v>
      </c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7" t="s">
        <v>24</v>
      </c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</row>
    <row r="14" spans="1:78" ht="13.5" customHeight="1" x14ac:dyDescent="0.15">
      <c r="A14" s="2"/>
      <c r="B14" s="59" t="s">
        <v>25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1"/>
      <c r="BK14" s="2"/>
      <c r="BL14" s="45" t="s">
        <v>26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15">
      <c r="A15" s="2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4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65" t="s">
        <v>116</v>
      </c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7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65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7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65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7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65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7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65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7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65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7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65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7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65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7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65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7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65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7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65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7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65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7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65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7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65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7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65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7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65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7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65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7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65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7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65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7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65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7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65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7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65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7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65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7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65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7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65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7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65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7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65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7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65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7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68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70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45" t="s">
        <v>27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65" t="s">
        <v>117</v>
      </c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7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65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7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65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7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65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7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65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7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65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7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65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7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65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7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65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7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65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7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65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7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65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7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65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7"/>
    </row>
    <row r="60" spans="1:78" ht="13.5" customHeight="1" x14ac:dyDescent="0.15">
      <c r="A60" s="2"/>
      <c r="B60" s="62" t="s">
        <v>28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4"/>
      <c r="BK60" s="2"/>
      <c r="BL60" s="65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7"/>
    </row>
    <row r="61" spans="1:78" ht="13.5" customHeight="1" x14ac:dyDescent="0.15">
      <c r="A61" s="2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4"/>
      <c r="BK61" s="2"/>
      <c r="BL61" s="65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7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65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7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68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70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45" t="s">
        <v>29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65" t="s">
        <v>118</v>
      </c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7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65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7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65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7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65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7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65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7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65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7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65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7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65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7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65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7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65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7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65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7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65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7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65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7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65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7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65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7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65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7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8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70"/>
    </row>
    <row r="83" spans="1:78" x14ac:dyDescent="0.15">
      <c r="C83" s="71" t="s">
        <v>30</v>
      </c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【881.57】</v>
      </c>
      <c r="I86" s="12" t="str">
        <f>データ!CA6</f>
        <v>【46.46】</v>
      </c>
      <c r="J86" s="12" t="str">
        <f>データ!CL6</f>
        <v>【339.86】</v>
      </c>
      <c r="K86" s="12" t="str">
        <f>データ!CW6</f>
        <v>【45.78】</v>
      </c>
      <c r="L86" s="12" t="str">
        <f>データ!DH6</f>
        <v>【81.82】</v>
      </c>
      <c r="M86" s="12" t="s">
        <v>43</v>
      </c>
      <c r="N86" s="12" t="s">
        <v>43</v>
      </c>
      <c r="O86" s="12" t="str">
        <f>データ!EO6</f>
        <v>【-】</v>
      </c>
    </row>
  </sheetData>
  <sheetProtection algorithmName="SHA-512" hashValue="L6a6sZ4H/1Caesj7kZPRxeOOCjMMhLzqvyq6UrIGai/mZlGB1VqVgoG1ZD4Xv461PDaAIM0lPkcIxpVWGOwbNg==" saltValue="zXFN7b/4zdhYaC0pImZUCQ==" spinCount="100000" sheet="1" objects="1" scenarios="1" formatCells="0" formatColumns="0" formatRows="0"/>
  <mergeCells count="51">
    <mergeCell ref="BL47:BZ63"/>
    <mergeCell ref="B60:BJ61"/>
    <mergeCell ref="BL64:BZ65"/>
    <mergeCell ref="BL66:BZ82"/>
    <mergeCell ref="C83:BJ83"/>
    <mergeCell ref="AL10:AS10"/>
    <mergeCell ref="AT10:BA10"/>
    <mergeCell ref="BB10:BI10"/>
    <mergeCell ref="BL10:BM10"/>
    <mergeCell ref="BN10:BY10"/>
    <mergeCell ref="AT9:BA9"/>
    <mergeCell ref="BB9:BI9"/>
    <mergeCell ref="BL9:BM9"/>
    <mergeCell ref="BL45:BZ46"/>
    <mergeCell ref="BN9:BY9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I9:O9"/>
    <mergeCell ref="P9:V9"/>
    <mergeCell ref="W9:AC9"/>
    <mergeCell ref="AD9:AJ9"/>
    <mergeCell ref="AL8:AS8"/>
    <mergeCell ref="AL9:AS9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44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45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46</v>
      </c>
      <c r="B3" s="15" t="s">
        <v>47</v>
      </c>
      <c r="C3" s="15" t="s">
        <v>48</v>
      </c>
      <c r="D3" s="15" t="s">
        <v>49</v>
      </c>
      <c r="E3" s="15" t="s">
        <v>50</v>
      </c>
      <c r="F3" s="15" t="s">
        <v>51</v>
      </c>
      <c r="G3" s="15" t="s">
        <v>52</v>
      </c>
      <c r="H3" s="73" t="s">
        <v>53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9" t="s">
        <v>54</v>
      </c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55</v>
      </c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</row>
    <row r="4" spans="1:145" x14ac:dyDescent="0.15">
      <c r="A4" s="14" t="s">
        <v>56</v>
      </c>
      <c r="B4" s="16"/>
      <c r="C4" s="16"/>
      <c r="D4" s="16"/>
      <c r="E4" s="16"/>
      <c r="F4" s="16"/>
      <c r="G4" s="16"/>
      <c r="H4" s="76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2" t="s">
        <v>57</v>
      </c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 t="s">
        <v>58</v>
      </c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 t="s">
        <v>59</v>
      </c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 t="s">
        <v>60</v>
      </c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 t="s">
        <v>61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 t="s">
        <v>62</v>
      </c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 t="s">
        <v>63</v>
      </c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 t="s">
        <v>64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 t="s">
        <v>65</v>
      </c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 t="s">
        <v>66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 t="s">
        <v>67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</row>
    <row r="5" spans="1:145" x14ac:dyDescent="0.15">
      <c r="A5" s="14" t="s">
        <v>68</v>
      </c>
      <c r="B5" s="17"/>
      <c r="C5" s="17"/>
      <c r="D5" s="17"/>
      <c r="E5" s="17"/>
      <c r="F5" s="17"/>
      <c r="G5" s="17"/>
      <c r="H5" s="18" t="s">
        <v>69</v>
      </c>
      <c r="I5" s="18" t="s">
        <v>70</v>
      </c>
      <c r="J5" s="18" t="s">
        <v>71</v>
      </c>
      <c r="K5" s="18" t="s">
        <v>72</v>
      </c>
      <c r="L5" s="18" t="s">
        <v>73</v>
      </c>
      <c r="M5" s="18" t="s">
        <v>5</v>
      </c>
      <c r="N5" s="18" t="s">
        <v>74</v>
      </c>
      <c r="O5" s="18" t="s">
        <v>75</v>
      </c>
      <c r="P5" s="18" t="s">
        <v>76</v>
      </c>
      <c r="Q5" s="18" t="s">
        <v>77</v>
      </c>
      <c r="R5" s="18" t="s">
        <v>78</v>
      </c>
      <c r="S5" s="18" t="s">
        <v>79</v>
      </c>
      <c r="T5" s="18" t="s">
        <v>80</v>
      </c>
      <c r="U5" s="18" t="s">
        <v>81</v>
      </c>
      <c r="V5" s="18" t="s">
        <v>82</v>
      </c>
      <c r="W5" s="18" t="s">
        <v>83</v>
      </c>
      <c r="X5" s="18" t="s">
        <v>84</v>
      </c>
      <c r="Y5" s="18" t="s">
        <v>85</v>
      </c>
      <c r="Z5" s="18" t="s">
        <v>86</v>
      </c>
      <c r="AA5" s="18" t="s">
        <v>87</v>
      </c>
      <c r="AB5" s="18" t="s">
        <v>88</v>
      </c>
      <c r="AC5" s="18" t="s">
        <v>89</v>
      </c>
      <c r="AD5" s="18" t="s">
        <v>90</v>
      </c>
      <c r="AE5" s="18" t="s">
        <v>91</v>
      </c>
      <c r="AF5" s="18" t="s">
        <v>92</v>
      </c>
      <c r="AG5" s="18" t="s">
        <v>93</v>
      </c>
      <c r="AH5" s="18" t="s">
        <v>94</v>
      </c>
      <c r="AI5" s="18" t="s">
        <v>31</v>
      </c>
      <c r="AJ5" s="18" t="s">
        <v>85</v>
      </c>
      <c r="AK5" s="18" t="s">
        <v>86</v>
      </c>
      <c r="AL5" s="18" t="s">
        <v>87</v>
      </c>
      <c r="AM5" s="18" t="s">
        <v>88</v>
      </c>
      <c r="AN5" s="18" t="s">
        <v>89</v>
      </c>
      <c r="AO5" s="18" t="s">
        <v>90</v>
      </c>
      <c r="AP5" s="18" t="s">
        <v>91</v>
      </c>
      <c r="AQ5" s="18" t="s">
        <v>92</v>
      </c>
      <c r="AR5" s="18" t="s">
        <v>93</v>
      </c>
      <c r="AS5" s="18" t="s">
        <v>94</v>
      </c>
      <c r="AT5" s="18" t="s">
        <v>95</v>
      </c>
      <c r="AU5" s="18" t="s">
        <v>85</v>
      </c>
      <c r="AV5" s="18" t="s">
        <v>86</v>
      </c>
      <c r="AW5" s="18" t="s">
        <v>87</v>
      </c>
      <c r="AX5" s="18" t="s">
        <v>88</v>
      </c>
      <c r="AY5" s="18" t="s">
        <v>89</v>
      </c>
      <c r="AZ5" s="18" t="s">
        <v>90</v>
      </c>
      <c r="BA5" s="18" t="s">
        <v>91</v>
      </c>
      <c r="BB5" s="18" t="s">
        <v>92</v>
      </c>
      <c r="BC5" s="18" t="s">
        <v>93</v>
      </c>
      <c r="BD5" s="18" t="s">
        <v>94</v>
      </c>
      <c r="BE5" s="18" t="s">
        <v>95</v>
      </c>
      <c r="BF5" s="18" t="s">
        <v>85</v>
      </c>
      <c r="BG5" s="18" t="s">
        <v>86</v>
      </c>
      <c r="BH5" s="18" t="s">
        <v>87</v>
      </c>
      <c r="BI5" s="18" t="s">
        <v>88</v>
      </c>
      <c r="BJ5" s="18" t="s">
        <v>89</v>
      </c>
      <c r="BK5" s="18" t="s">
        <v>90</v>
      </c>
      <c r="BL5" s="18" t="s">
        <v>91</v>
      </c>
      <c r="BM5" s="18" t="s">
        <v>92</v>
      </c>
      <c r="BN5" s="18" t="s">
        <v>93</v>
      </c>
      <c r="BO5" s="18" t="s">
        <v>94</v>
      </c>
      <c r="BP5" s="18" t="s">
        <v>95</v>
      </c>
      <c r="BQ5" s="18" t="s">
        <v>85</v>
      </c>
      <c r="BR5" s="18" t="s">
        <v>86</v>
      </c>
      <c r="BS5" s="18" t="s">
        <v>87</v>
      </c>
      <c r="BT5" s="18" t="s">
        <v>88</v>
      </c>
      <c r="BU5" s="18" t="s">
        <v>89</v>
      </c>
      <c r="BV5" s="18" t="s">
        <v>90</v>
      </c>
      <c r="BW5" s="18" t="s">
        <v>91</v>
      </c>
      <c r="BX5" s="18" t="s">
        <v>92</v>
      </c>
      <c r="BY5" s="18" t="s">
        <v>93</v>
      </c>
      <c r="BZ5" s="18" t="s">
        <v>94</v>
      </c>
      <c r="CA5" s="18" t="s">
        <v>95</v>
      </c>
      <c r="CB5" s="18" t="s">
        <v>85</v>
      </c>
      <c r="CC5" s="18" t="s">
        <v>86</v>
      </c>
      <c r="CD5" s="18" t="s">
        <v>87</v>
      </c>
      <c r="CE5" s="18" t="s">
        <v>88</v>
      </c>
      <c r="CF5" s="18" t="s">
        <v>89</v>
      </c>
      <c r="CG5" s="18" t="s">
        <v>90</v>
      </c>
      <c r="CH5" s="18" t="s">
        <v>91</v>
      </c>
      <c r="CI5" s="18" t="s">
        <v>92</v>
      </c>
      <c r="CJ5" s="18" t="s">
        <v>93</v>
      </c>
      <c r="CK5" s="18" t="s">
        <v>94</v>
      </c>
      <c r="CL5" s="18" t="s">
        <v>95</v>
      </c>
      <c r="CM5" s="18" t="s">
        <v>85</v>
      </c>
      <c r="CN5" s="18" t="s">
        <v>86</v>
      </c>
      <c r="CO5" s="18" t="s">
        <v>87</v>
      </c>
      <c r="CP5" s="18" t="s">
        <v>88</v>
      </c>
      <c r="CQ5" s="18" t="s">
        <v>89</v>
      </c>
      <c r="CR5" s="18" t="s">
        <v>90</v>
      </c>
      <c r="CS5" s="18" t="s">
        <v>91</v>
      </c>
      <c r="CT5" s="18" t="s">
        <v>92</v>
      </c>
      <c r="CU5" s="18" t="s">
        <v>93</v>
      </c>
      <c r="CV5" s="18" t="s">
        <v>94</v>
      </c>
      <c r="CW5" s="18" t="s">
        <v>95</v>
      </c>
      <c r="CX5" s="18" t="s">
        <v>85</v>
      </c>
      <c r="CY5" s="18" t="s">
        <v>86</v>
      </c>
      <c r="CZ5" s="18" t="s">
        <v>87</v>
      </c>
      <c r="DA5" s="18" t="s">
        <v>88</v>
      </c>
      <c r="DB5" s="18" t="s">
        <v>89</v>
      </c>
      <c r="DC5" s="18" t="s">
        <v>90</v>
      </c>
      <c r="DD5" s="18" t="s">
        <v>91</v>
      </c>
      <c r="DE5" s="18" t="s">
        <v>92</v>
      </c>
      <c r="DF5" s="18" t="s">
        <v>93</v>
      </c>
      <c r="DG5" s="18" t="s">
        <v>94</v>
      </c>
      <c r="DH5" s="18" t="s">
        <v>95</v>
      </c>
      <c r="DI5" s="18" t="s">
        <v>85</v>
      </c>
      <c r="DJ5" s="18" t="s">
        <v>86</v>
      </c>
      <c r="DK5" s="18" t="s">
        <v>87</v>
      </c>
      <c r="DL5" s="18" t="s">
        <v>88</v>
      </c>
      <c r="DM5" s="18" t="s">
        <v>89</v>
      </c>
      <c r="DN5" s="18" t="s">
        <v>90</v>
      </c>
      <c r="DO5" s="18" t="s">
        <v>91</v>
      </c>
      <c r="DP5" s="18" t="s">
        <v>92</v>
      </c>
      <c r="DQ5" s="18" t="s">
        <v>93</v>
      </c>
      <c r="DR5" s="18" t="s">
        <v>94</v>
      </c>
      <c r="DS5" s="18" t="s">
        <v>95</v>
      </c>
      <c r="DT5" s="18" t="s">
        <v>85</v>
      </c>
      <c r="DU5" s="18" t="s">
        <v>86</v>
      </c>
      <c r="DV5" s="18" t="s">
        <v>87</v>
      </c>
      <c r="DW5" s="18" t="s">
        <v>88</v>
      </c>
      <c r="DX5" s="18" t="s">
        <v>89</v>
      </c>
      <c r="DY5" s="18" t="s">
        <v>90</v>
      </c>
      <c r="DZ5" s="18" t="s">
        <v>91</v>
      </c>
      <c r="EA5" s="18" t="s">
        <v>92</v>
      </c>
      <c r="EB5" s="18" t="s">
        <v>93</v>
      </c>
      <c r="EC5" s="18" t="s">
        <v>94</v>
      </c>
      <c r="ED5" s="18" t="s">
        <v>95</v>
      </c>
      <c r="EE5" s="18" t="s">
        <v>85</v>
      </c>
      <c r="EF5" s="18" t="s">
        <v>86</v>
      </c>
      <c r="EG5" s="18" t="s">
        <v>87</v>
      </c>
      <c r="EH5" s="18" t="s">
        <v>88</v>
      </c>
      <c r="EI5" s="18" t="s">
        <v>89</v>
      </c>
      <c r="EJ5" s="18" t="s">
        <v>90</v>
      </c>
      <c r="EK5" s="18" t="s">
        <v>91</v>
      </c>
      <c r="EL5" s="18" t="s">
        <v>92</v>
      </c>
      <c r="EM5" s="18" t="s">
        <v>93</v>
      </c>
      <c r="EN5" s="18" t="s">
        <v>94</v>
      </c>
      <c r="EO5" s="18" t="s">
        <v>95</v>
      </c>
    </row>
    <row r="6" spans="1:145" s="22" customFormat="1" x14ac:dyDescent="0.15">
      <c r="A6" s="14" t="s">
        <v>96</v>
      </c>
      <c r="B6" s="19">
        <f>B7</f>
        <v>2022</v>
      </c>
      <c r="C6" s="19">
        <f t="shared" ref="C6:X6" si="3">C7</f>
        <v>16438</v>
      </c>
      <c r="D6" s="19">
        <f t="shared" si="3"/>
        <v>47</v>
      </c>
      <c r="E6" s="19">
        <f t="shared" si="3"/>
        <v>18</v>
      </c>
      <c r="F6" s="19">
        <f t="shared" si="3"/>
        <v>1</v>
      </c>
      <c r="G6" s="19">
        <f t="shared" si="3"/>
        <v>0</v>
      </c>
      <c r="H6" s="19" t="str">
        <f t="shared" si="3"/>
        <v>北海道　幕別町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個別排水処理</v>
      </c>
      <c r="L6" s="19" t="str">
        <f t="shared" si="3"/>
        <v>L2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12.87</v>
      </c>
      <c r="Q6" s="20">
        <f t="shared" si="3"/>
        <v>100</v>
      </c>
      <c r="R6" s="20">
        <f t="shared" si="3"/>
        <v>2600</v>
      </c>
      <c r="S6" s="20">
        <f t="shared" si="3"/>
        <v>25897</v>
      </c>
      <c r="T6" s="20">
        <f t="shared" si="3"/>
        <v>477.64</v>
      </c>
      <c r="U6" s="20">
        <f t="shared" si="3"/>
        <v>54.22</v>
      </c>
      <c r="V6" s="20">
        <f t="shared" si="3"/>
        <v>3318</v>
      </c>
      <c r="W6" s="20">
        <f t="shared" si="3"/>
        <v>468.49</v>
      </c>
      <c r="X6" s="20">
        <f t="shared" si="3"/>
        <v>7.08</v>
      </c>
      <c r="Y6" s="21">
        <f>IF(Y7="",NA(),Y7)</f>
        <v>89.17</v>
      </c>
      <c r="Z6" s="21">
        <f t="shared" ref="Z6:AH6" si="4">IF(Z7="",NA(),Z7)</f>
        <v>89.68</v>
      </c>
      <c r="AA6" s="21">
        <f t="shared" si="4"/>
        <v>88.6</v>
      </c>
      <c r="AB6" s="21">
        <f t="shared" si="4"/>
        <v>86.4</v>
      </c>
      <c r="AC6" s="21">
        <f t="shared" si="4"/>
        <v>84.18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3910.51</v>
      </c>
      <c r="BG6" s="21">
        <f t="shared" ref="BG6:BO6" si="7">IF(BG7="",NA(),BG7)</f>
        <v>3763.34</v>
      </c>
      <c r="BH6" s="21">
        <f t="shared" si="7"/>
        <v>3665.2</v>
      </c>
      <c r="BI6" s="21">
        <f t="shared" si="7"/>
        <v>3499.99</v>
      </c>
      <c r="BJ6" s="21">
        <f t="shared" si="7"/>
        <v>3385.27</v>
      </c>
      <c r="BK6" s="21">
        <f t="shared" si="7"/>
        <v>855.65</v>
      </c>
      <c r="BL6" s="21">
        <f t="shared" si="7"/>
        <v>862.99</v>
      </c>
      <c r="BM6" s="21">
        <f t="shared" si="7"/>
        <v>782.91</v>
      </c>
      <c r="BN6" s="21">
        <f t="shared" si="7"/>
        <v>783.21</v>
      </c>
      <c r="BO6" s="21">
        <f t="shared" si="7"/>
        <v>902.04</v>
      </c>
      <c r="BP6" s="20" t="str">
        <f>IF(BP7="","",IF(BP7="-","【-】","【"&amp;SUBSTITUTE(TEXT(BP7,"#,##0.00"),"-","△")&amp;"】"))</f>
        <v>【881.57】</v>
      </c>
      <c r="BQ6" s="21">
        <f>IF(BQ7="",NA(),BQ7)</f>
        <v>41.98</v>
      </c>
      <c r="BR6" s="21">
        <f t="shared" ref="BR6:BZ6" si="8">IF(BR7="",NA(),BR7)</f>
        <v>37.33</v>
      </c>
      <c r="BS6" s="21">
        <f t="shared" si="8"/>
        <v>38.479999999999997</v>
      </c>
      <c r="BT6" s="21">
        <f t="shared" si="8"/>
        <v>39.159999999999997</v>
      </c>
      <c r="BU6" s="21">
        <f t="shared" si="8"/>
        <v>38.19</v>
      </c>
      <c r="BV6" s="21">
        <f t="shared" si="8"/>
        <v>52.23</v>
      </c>
      <c r="BW6" s="21">
        <f t="shared" si="8"/>
        <v>50.06</v>
      </c>
      <c r="BX6" s="21">
        <f t="shared" si="8"/>
        <v>49.38</v>
      </c>
      <c r="BY6" s="21">
        <f t="shared" si="8"/>
        <v>48.53</v>
      </c>
      <c r="BZ6" s="21">
        <f t="shared" si="8"/>
        <v>46.11</v>
      </c>
      <c r="CA6" s="20" t="str">
        <f>IF(CA7="","",IF(CA7="-","【-】","【"&amp;SUBSTITUTE(TEXT(CA7,"#,##0.00"),"-","△")&amp;"】"))</f>
        <v>【46.46】</v>
      </c>
      <c r="CB6" s="21">
        <f>IF(CB7="",NA(),CB7)</f>
        <v>472.1</v>
      </c>
      <c r="CC6" s="21">
        <f t="shared" ref="CC6:CK6" si="9">IF(CC7="",NA(),CC7)</f>
        <v>630.9</v>
      </c>
      <c r="CD6" s="21">
        <f t="shared" si="9"/>
        <v>640.63</v>
      </c>
      <c r="CE6" s="21">
        <f t="shared" si="9"/>
        <v>631.6</v>
      </c>
      <c r="CF6" s="21">
        <f t="shared" si="9"/>
        <v>649.25</v>
      </c>
      <c r="CG6" s="21">
        <f t="shared" si="9"/>
        <v>294.05</v>
      </c>
      <c r="CH6" s="21">
        <f t="shared" si="9"/>
        <v>309.22000000000003</v>
      </c>
      <c r="CI6" s="21">
        <f t="shared" si="9"/>
        <v>316.97000000000003</v>
      </c>
      <c r="CJ6" s="21">
        <f t="shared" si="9"/>
        <v>326.17</v>
      </c>
      <c r="CK6" s="21">
        <f t="shared" si="9"/>
        <v>336.93</v>
      </c>
      <c r="CL6" s="20" t="str">
        <f>IF(CL7="","",IF(CL7="-","【-】","【"&amp;SUBSTITUTE(TEXT(CL7,"#,##0.00"),"-","△")&amp;"】"))</f>
        <v>【339.86】</v>
      </c>
      <c r="CM6" s="21">
        <f>IF(CM7="",NA(),CM7)</f>
        <v>35.44</v>
      </c>
      <c r="CN6" s="21">
        <f t="shared" ref="CN6:CV6" si="10">IF(CN7="",NA(),CN7)</f>
        <v>29.95</v>
      </c>
      <c r="CO6" s="21">
        <f t="shared" si="10"/>
        <v>28.46</v>
      </c>
      <c r="CP6" s="21">
        <f t="shared" si="10"/>
        <v>28.42</v>
      </c>
      <c r="CQ6" s="21">
        <f t="shared" si="10"/>
        <v>28.89</v>
      </c>
      <c r="CR6" s="21">
        <f t="shared" si="10"/>
        <v>50.56</v>
      </c>
      <c r="CS6" s="21">
        <f t="shared" si="10"/>
        <v>47.35</v>
      </c>
      <c r="CT6" s="21">
        <f t="shared" si="10"/>
        <v>46.36</v>
      </c>
      <c r="CU6" s="21">
        <f t="shared" si="10"/>
        <v>46.45</v>
      </c>
      <c r="CV6" s="21">
        <f t="shared" si="10"/>
        <v>45.36</v>
      </c>
      <c r="CW6" s="20" t="str">
        <f>IF(CW7="","",IF(CW7="-","【-】","【"&amp;SUBSTITUTE(TEXT(CW7,"#,##0.00"),"-","△")&amp;"】"))</f>
        <v>【45.78】</v>
      </c>
      <c r="CX6" s="21">
        <f>IF(CX7="",NA(),CX7)</f>
        <v>71.78</v>
      </c>
      <c r="CY6" s="21">
        <f t="shared" ref="CY6:DG6" si="11">IF(CY7="",NA(),CY7)</f>
        <v>63.76</v>
      </c>
      <c r="CZ6" s="21">
        <f t="shared" si="11"/>
        <v>63.05</v>
      </c>
      <c r="DA6" s="21">
        <f t="shared" si="11"/>
        <v>64.040000000000006</v>
      </c>
      <c r="DB6" s="21">
        <f t="shared" si="11"/>
        <v>65.489999999999995</v>
      </c>
      <c r="DC6" s="21">
        <f t="shared" si="11"/>
        <v>83.85</v>
      </c>
      <c r="DD6" s="21">
        <f t="shared" si="11"/>
        <v>81.209999999999994</v>
      </c>
      <c r="DE6" s="21">
        <f t="shared" si="11"/>
        <v>83.08</v>
      </c>
      <c r="DF6" s="21">
        <f t="shared" si="11"/>
        <v>82.61</v>
      </c>
      <c r="DG6" s="21">
        <f t="shared" si="11"/>
        <v>82.21</v>
      </c>
      <c r="DH6" s="20" t="str">
        <f>IF(DH7="","",IF(DH7="-","【-】","【"&amp;SUBSTITUTE(TEXT(DH7,"#,##0.00"),"-","△")&amp;"】"))</f>
        <v>【81.82】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1" t="str">
        <f>IF(EE7="",NA(),EE7)</f>
        <v>-</v>
      </c>
      <c r="EF6" s="21" t="str">
        <f t="shared" ref="EF6:EN6" si="14">IF(EF7="",NA(),EF7)</f>
        <v>-</v>
      </c>
      <c r="EG6" s="21" t="str">
        <f t="shared" si="14"/>
        <v>-</v>
      </c>
      <c r="EH6" s="21" t="str">
        <f t="shared" si="14"/>
        <v>-</v>
      </c>
      <c r="EI6" s="21" t="str">
        <f t="shared" si="14"/>
        <v>-</v>
      </c>
      <c r="EJ6" s="21" t="str">
        <f t="shared" si="14"/>
        <v>-</v>
      </c>
      <c r="EK6" s="21" t="str">
        <f t="shared" si="14"/>
        <v>-</v>
      </c>
      <c r="EL6" s="21" t="str">
        <f t="shared" si="14"/>
        <v>-</v>
      </c>
      <c r="EM6" s="21" t="str">
        <f t="shared" si="14"/>
        <v>-</v>
      </c>
      <c r="EN6" s="21" t="str">
        <f t="shared" si="14"/>
        <v>-</v>
      </c>
      <c r="EO6" s="20" t="str">
        <f>IF(EO7="","",IF(EO7="-","【-】","【"&amp;SUBSTITUTE(TEXT(EO7,"#,##0.00"),"-","△")&amp;"】"))</f>
        <v>【-】</v>
      </c>
    </row>
    <row r="7" spans="1:145" s="22" customFormat="1" x14ac:dyDescent="0.15">
      <c r="A7" s="14"/>
      <c r="B7" s="23">
        <v>2022</v>
      </c>
      <c r="C7" s="23">
        <v>16438</v>
      </c>
      <c r="D7" s="23">
        <v>47</v>
      </c>
      <c r="E7" s="23">
        <v>18</v>
      </c>
      <c r="F7" s="23">
        <v>1</v>
      </c>
      <c r="G7" s="23">
        <v>0</v>
      </c>
      <c r="H7" s="23" t="s">
        <v>97</v>
      </c>
      <c r="I7" s="23" t="s">
        <v>98</v>
      </c>
      <c r="J7" s="23" t="s">
        <v>99</v>
      </c>
      <c r="K7" s="23" t="s">
        <v>100</v>
      </c>
      <c r="L7" s="23" t="s">
        <v>101</v>
      </c>
      <c r="M7" s="23" t="s">
        <v>102</v>
      </c>
      <c r="N7" s="24" t="s">
        <v>103</v>
      </c>
      <c r="O7" s="24" t="s">
        <v>104</v>
      </c>
      <c r="P7" s="24">
        <v>12.87</v>
      </c>
      <c r="Q7" s="24">
        <v>100</v>
      </c>
      <c r="R7" s="24">
        <v>2600</v>
      </c>
      <c r="S7" s="24">
        <v>25897</v>
      </c>
      <c r="T7" s="24">
        <v>477.64</v>
      </c>
      <c r="U7" s="24">
        <v>54.22</v>
      </c>
      <c r="V7" s="24">
        <v>3318</v>
      </c>
      <c r="W7" s="24">
        <v>468.49</v>
      </c>
      <c r="X7" s="24">
        <v>7.08</v>
      </c>
      <c r="Y7" s="24">
        <v>89.17</v>
      </c>
      <c r="Z7" s="24">
        <v>89.68</v>
      </c>
      <c r="AA7" s="24">
        <v>88.6</v>
      </c>
      <c r="AB7" s="24">
        <v>86.4</v>
      </c>
      <c r="AC7" s="24">
        <v>84.18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3910.51</v>
      </c>
      <c r="BG7" s="24">
        <v>3763.34</v>
      </c>
      <c r="BH7" s="24">
        <v>3665.2</v>
      </c>
      <c r="BI7" s="24">
        <v>3499.99</v>
      </c>
      <c r="BJ7" s="24">
        <v>3385.27</v>
      </c>
      <c r="BK7" s="24">
        <v>855.65</v>
      </c>
      <c r="BL7" s="24">
        <v>862.99</v>
      </c>
      <c r="BM7" s="24">
        <v>782.91</v>
      </c>
      <c r="BN7" s="24">
        <v>783.21</v>
      </c>
      <c r="BO7" s="24">
        <v>902.04</v>
      </c>
      <c r="BP7" s="24">
        <v>881.57</v>
      </c>
      <c r="BQ7" s="24">
        <v>41.98</v>
      </c>
      <c r="BR7" s="24">
        <v>37.33</v>
      </c>
      <c r="BS7" s="24">
        <v>38.479999999999997</v>
      </c>
      <c r="BT7" s="24">
        <v>39.159999999999997</v>
      </c>
      <c r="BU7" s="24">
        <v>38.19</v>
      </c>
      <c r="BV7" s="24">
        <v>52.23</v>
      </c>
      <c r="BW7" s="24">
        <v>50.06</v>
      </c>
      <c r="BX7" s="24">
        <v>49.38</v>
      </c>
      <c r="BY7" s="24">
        <v>48.53</v>
      </c>
      <c r="BZ7" s="24">
        <v>46.11</v>
      </c>
      <c r="CA7" s="24">
        <v>46.46</v>
      </c>
      <c r="CB7" s="24">
        <v>472.1</v>
      </c>
      <c r="CC7" s="24">
        <v>630.9</v>
      </c>
      <c r="CD7" s="24">
        <v>640.63</v>
      </c>
      <c r="CE7" s="24">
        <v>631.6</v>
      </c>
      <c r="CF7" s="24">
        <v>649.25</v>
      </c>
      <c r="CG7" s="24">
        <v>294.05</v>
      </c>
      <c r="CH7" s="24">
        <v>309.22000000000003</v>
      </c>
      <c r="CI7" s="24">
        <v>316.97000000000003</v>
      </c>
      <c r="CJ7" s="24">
        <v>326.17</v>
      </c>
      <c r="CK7" s="24">
        <v>336.93</v>
      </c>
      <c r="CL7" s="24">
        <v>339.86</v>
      </c>
      <c r="CM7" s="24">
        <v>35.44</v>
      </c>
      <c r="CN7" s="24">
        <v>29.95</v>
      </c>
      <c r="CO7" s="24">
        <v>28.46</v>
      </c>
      <c r="CP7" s="24">
        <v>28.42</v>
      </c>
      <c r="CQ7" s="24">
        <v>28.89</v>
      </c>
      <c r="CR7" s="24">
        <v>50.56</v>
      </c>
      <c r="CS7" s="24">
        <v>47.35</v>
      </c>
      <c r="CT7" s="24">
        <v>46.36</v>
      </c>
      <c r="CU7" s="24">
        <v>46.45</v>
      </c>
      <c r="CV7" s="24">
        <v>45.36</v>
      </c>
      <c r="CW7" s="24">
        <v>45.78</v>
      </c>
      <c r="CX7" s="24">
        <v>71.78</v>
      </c>
      <c r="CY7" s="24">
        <v>63.76</v>
      </c>
      <c r="CZ7" s="24">
        <v>63.05</v>
      </c>
      <c r="DA7" s="24">
        <v>64.040000000000006</v>
      </c>
      <c r="DB7" s="24">
        <v>65.489999999999995</v>
      </c>
      <c r="DC7" s="24">
        <v>83.85</v>
      </c>
      <c r="DD7" s="24">
        <v>81.209999999999994</v>
      </c>
      <c r="DE7" s="24">
        <v>83.08</v>
      </c>
      <c r="DF7" s="24">
        <v>82.61</v>
      </c>
      <c r="DG7" s="24">
        <v>82.21</v>
      </c>
      <c r="DH7" s="24">
        <v>81.819999999999993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 t="s">
        <v>103</v>
      </c>
      <c r="EF7" s="24" t="s">
        <v>103</v>
      </c>
      <c r="EG7" s="24" t="s">
        <v>103</v>
      </c>
      <c r="EH7" s="24" t="s">
        <v>103</v>
      </c>
      <c r="EI7" s="24" t="s">
        <v>103</v>
      </c>
      <c r="EJ7" s="24" t="s">
        <v>103</v>
      </c>
      <c r="EK7" s="24" t="s">
        <v>103</v>
      </c>
      <c r="EL7" s="24" t="s">
        <v>103</v>
      </c>
      <c r="EM7" s="24" t="s">
        <v>103</v>
      </c>
      <c r="EN7" s="24" t="s">
        <v>103</v>
      </c>
      <c r="EO7" s="24" t="s">
        <v>103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105</v>
      </c>
      <c r="C9" s="26" t="s">
        <v>106</v>
      </c>
      <c r="D9" s="26" t="s">
        <v>107</v>
      </c>
      <c r="E9" s="26" t="s">
        <v>108</v>
      </c>
      <c r="F9" s="26" t="s">
        <v>109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47</v>
      </c>
      <c r="B10" s="27">
        <f t="shared" ref="B10:C10" si="15">DATEVALUE($B7+12-B11&amp;"/1/"&amp;B12)</f>
        <v>47484</v>
      </c>
      <c r="C10" s="28">
        <f t="shared" si="15"/>
        <v>47849</v>
      </c>
      <c r="D10" s="28">
        <f>DATEVALUE($B7+12-D11&amp;"/1/"&amp;D12)</f>
        <v>48215</v>
      </c>
      <c r="E10" s="28">
        <f>DATEVALUE($B7+12-E11&amp;"/1/"&amp;E12)</f>
        <v>48582</v>
      </c>
      <c r="F10" s="28">
        <f>DATEVALUE($B7+12-F11&amp;"/1/"&amp;F12)</f>
        <v>48948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110</v>
      </c>
    </row>
    <row r="12" spans="1:145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111</v>
      </c>
    </row>
    <row r="13" spans="1:145" x14ac:dyDescent="0.15">
      <c r="B13" t="s">
        <v>112</v>
      </c>
      <c r="C13" t="s">
        <v>113</v>
      </c>
      <c r="D13" t="s">
        <v>114</v>
      </c>
      <c r="E13" t="s">
        <v>114</v>
      </c>
      <c r="F13" t="s">
        <v>114</v>
      </c>
      <c r="G13" t="s">
        <v>115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三坂 哲史</cp:lastModifiedBy>
  <cp:lastPrinted>2024-01-22T07:35:47Z</cp:lastPrinted>
  <dcterms:created xsi:type="dcterms:W3CDTF">2023-12-12T03:01:44Z</dcterms:created>
  <dcterms:modified xsi:type="dcterms:W3CDTF">2024-02-28T04:27:27Z</dcterms:modified>
  <cp:category/>
</cp:coreProperties>
</file>